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75" yWindow="15" windowWidth="20730" windowHeight="7275" tabRatio="73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" sheetId="16" r:id="rId6"/>
    <sheet name="7 день " sheetId="17" r:id="rId7"/>
    <sheet name="8 день " sheetId="18" r:id="rId8"/>
    <sheet name="9 день " sheetId="19" r:id="rId9"/>
    <sheet name="10 день " sheetId="20" r:id="rId10"/>
    <sheet name="11 день" sheetId="22" r:id="rId11"/>
    <sheet name="12 день " sheetId="23" r:id="rId12"/>
    <sheet name="13 день " sheetId="24" r:id="rId13"/>
    <sheet name="14 день " sheetId="25" r:id="rId14"/>
    <sheet name="15 день " sheetId="26" r:id="rId15"/>
    <sheet name="16 день " sheetId="28" r:id="rId16"/>
    <sheet name="17 день " sheetId="29" r:id="rId17"/>
    <sheet name="18 день " sheetId="30" r:id="rId18"/>
    <sheet name="19 день " sheetId="31" r:id="rId19"/>
    <sheet name="20 день " sheetId="32" r:id="rId20"/>
  </sheets>
  <definedNames>
    <definedName name="_xlnm.Print_Area" localSheetId="17">'18 день '!$B$2:$T$18</definedName>
    <definedName name="_xlnm.Print_Area" localSheetId="6">'7 день '!$B$1:$U$14</definedName>
    <definedName name="_xlnm.Print_Area" localSheetId="7">'8 день '!$B$1:$W$19</definedName>
    <definedName name="_xlnm.Print_Area" localSheetId="8">'9 день '!$B$1:$V$16</definedName>
  </definedNames>
  <calcPr calcId="125725"/>
</workbook>
</file>

<file path=xl/calcChain.xml><?xml version="1.0" encoding="utf-8"?>
<calcChain xmlns="http://schemas.openxmlformats.org/spreadsheetml/2006/main">
  <c r="Y14" i="23"/>
  <c r="X14"/>
  <c r="W14"/>
  <c r="V14"/>
  <c r="U14"/>
  <c r="T14"/>
  <c r="S14"/>
  <c r="R14"/>
  <c r="Q14"/>
  <c r="P14"/>
  <c r="O14"/>
  <c r="N14"/>
  <c r="M14"/>
  <c r="L14"/>
  <c r="K14"/>
  <c r="J14"/>
  <c r="I14"/>
  <c r="Y13"/>
  <c r="X13"/>
  <c r="W13"/>
  <c r="V13"/>
  <c r="U13"/>
  <c r="T13"/>
  <c r="S13"/>
  <c r="R13"/>
  <c r="Q13"/>
  <c r="P13"/>
  <c r="O13"/>
  <c r="N13"/>
  <c r="M13"/>
  <c r="L13"/>
  <c r="K13"/>
  <c r="J13"/>
  <c r="I13"/>
  <c r="G14"/>
  <c r="G13"/>
  <c r="Y14" i="18"/>
  <c r="X14"/>
  <c r="W14"/>
  <c r="V14"/>
  <c r="U14"/>
  <c r="T14"/>
  <c r="S14"/>
  <c r="R14"/>
  <c r="Q14"/>
  <c r="P14"/>
  <c r="O14"/>
  <c r="N14"/>
  <c r="M14"/>
  <c r="L14"/>
  <c r="K14"/>
  <c r="J14"/>
  <c r="I14"/>
  <c r="Y13"/>
  <c r="X13"/>
  <c r="W13"/>
  <c r="V13"/>
  <c r="U13"/>
  <c r="T13"/>
  <c r="S13"/>
  <c r="R13"/>
  <c r="Q13"/>
  <c r="P13"/>
  <c r="O13"/>
  <c r="N13"/>
  <c r="M13"/>
  <c r="L13"/>
  <c r="K13"/>
  <c r="J13"/>
  <c r="I13"/>
  <c r="G14"/>
  <c r="G13"/>
  <c r="Y14" i="11"/>
  <c r="X14"/>
  <c r="W14"/>
  <c r="V14"/>
  <c r="U14"/>
  <c r="T14"/>
  <c r="S14"/>
  <c r="R14"/>
  <c r="Q14"/>
  <c r="P14"/>
  <c r="O14"/>
  <c r="N14"/>
  <c r="M14"/>
  <c r="L14"/>
  <c r="K14"/>
  <c r="J14"/>
  <c r="I14"/>
  <c r="Y13"/>
  <c r="X13"/>
  <c r="W13"/>
  <c r="V13"/>
  <c r="U13"/>
  <c r="T13"/>
  <c r="S13"/>
  <c r="R13"/>
  <c r="Q13"/>
  <c r="P13"/>
  <c r="O13"/>
  <c r="N13"/>
  <c r="M13"/>
  <c r="L13"/>
  <c r="K13"/>
  <c r="J13"/>
  <c r="I13"/>
  <c r="G14"/>
  <c r="G13"/>
  <c r="Y16" i="31" l="1"/>
  <c r="X16"/>
  <c r="W16"/>
  <c r="V16"/>
  <c r="U16"/>
  <c r="T16"/>
  <c r="S16"/>
  <c r="R16"/>
  <c r="Q16"/>
  <c r="P16"/>
  <c r="O16"/>
  <c r="N16"/>
  <c r="M16"/>
  <c r="L16"/>
  <c r="K16"/>
  <c r="J16"/>
  <c r="I16"/>
  <c r="Y15"/>
  <c r="X15"/>
  <c r="W15"/>
  <c r="V15"/>
  <c r="U15"/>
  <c r="T15"/>
  <c r="S15"/>
  <c r="R15"/>
  <c r="Q15"/>
  <c r="P15"/>
  <c r="O15"/>
  <c r="N15"/>
  <c r="M15"/>
  <c r="L15"/>
  <c r="K15"/>
  <c r="J15"/>
  <c r="I15"/>
  <c r="G16" l="1"/>
  <c r="G15"/>
  <c r="Y14" i="30" l="1"/>
  <c r="X14"/>
  <c r="W14"/>
  <c r="V14"/>
  <c r="U14"/>
  <c r="T14"/>
  <c r="S14"/>
  <c r="R14"/>
  <c r="Q14"/>
  <c r="P14"/>
  <c r="O14"/>
  <c r="N14"/>
  <c r="M14"/>
  <c r="L14"/>
  <c r="L16" s="1"/>
  <c r="K14"/>
  <c r="J14"/>
  <c r="I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4"/>
  <c r="G13"/>
  <c r="Y13" i="19"/>
  <c r="X13"/>
  <c r="W13"/>
  <c r="V13"/>
  <c r="U13"/>
  <c r="T13"/>
  <c r="S13"/>
  <c r="R13"/>
  <c r="Q13"/>
  <c r="P13"/>
  <c r="O13"/>
  <c r="N13"/>
  <c r="M13"/>
  <c r="L13"/>
  <c r="K13"/>
  <c r="J13"/>
  <c r="I13"/>
  <c r="Y12"/>
  <c r="X12"/>
  <c r="W12"/>
  <c r="V12"/>
  <c r="U12"/>
  <c r="T12"/>
  <c r="S12"/>
  <c r="R12"/>
  <c r="Q12"/>
  <c r="P12"/>
  <c r="O12"/>
  <c r="N12"/>
  <c r="M12"/>
  <c r="L12"/>
  <c r="L14" s="1"/>
  <c r="K12"/>
  <c r="J12"/>
  <c r="I12"/>
  <c r="G13"/>
  <c r="G12"/>
  <c r="L15"/>
  <c r="L15" i="11"/>
  <c r="L16"/>
  <c r="X11" i="6" l="1"/>
  <c r="W11"/>
  <c r="V11"/>
  <c r="U11"/>
  <c r="T11"/>
  <c r="S11"/>
  <c r="R11"/>
  <c r="Q11"/>
  <c r="P11"/>
  <c r="O11"/>
  <c r="N11"/>
  <c r="M11"/>
  <c r="L11"/>
  <c r="K11"/>
  <c r="J11"/>
  <c r="I11"/>
  <c r="H11"/>
  <c r="F11"/>
  <c r="Y14" i="32" l="1"/>
  <c r="X14"/>
  <c r="W14"/>
  <c r="V14"/>
  <c r="U14"/>
  <c r="T14"/>
  <c r="S14"/>
  <c r="R14"/>
  <c r="Q14"/>
  <c r="P14"/>
  <c r="O14"/>
  <c r="N14"/>
  <c r="M14"/>
  <c r="L14"/>
  <c r="K14"/>
  <c r="J14"/>
  <c r="I14"/>
  <c r="Y13"/>
  <c r="X13"/>
  <c r="W13"/>
  <c r="V13"/>
  <c r="U13"/>
  <c r="T13"/>
  <c r="S13"/>
  <c r="R13"/>
  <c r="Q13"/>
  <c r="P13"/>
  <c r="O13"/>
  <c r="N13"/>
  <c r="M13"/>
  <c r="L13"/>
  <c r="K13"/>
  <c r="J13"/>
  <c r="I13"/>
  <c r="G14"/>
  <c r="G13"/>
  <c r="L16" l="1"/>
  <c r="L15"/>
  <c r="L15" i="23"/>
  <c r="Y12" i="14"/>
  <c r="X12"/>
  <c r="W12"/>
  <c r="V12"/>
  <c r="U12"/>
  <c r="T12"/>
  <c r="S12"/>
  <c r="R12"/>
  <c r="Q12"/>
  <c r="P12"/>
  <c r="O12"/>
  <c r="N12"/>
  <c r="M12"/>
  <c r="L12"/>
  <c r="K12"/>
  <c r="J12"/>
  <c r="I12"/>
  <c r="G12"/>
  <c r="Y15" i="20" l="1"/>
  <c r="X15"/>
  <c r="W15"/>
  <c r="V15"/>
  <c r="U15"/>
  <c r="T15"/>
  <c r="S15"/>
  <c r="R15"/>
  <c r="Q15"/>
  <c r="P15"/>
  <c r="O15"/>
  <c r="N15"/>
  <c r="M15"/>
  <c r="L15"/>
  <c r="K15"/>
  <c r="J15"/>
  <c r="I15"/>
  <c r="Y14"/>
  <c r="X14"/>
  <c r="W14"/>
  <c r="V14"/>
  <c r="U14"/>
  <c r="T14"/>
  <c r="S14"/>
  <c r="R14"/>
  <c r="Q14"/>
  <c r="P14"/>
  <c r="O14"/>
  <c r="N14"/>
  <c r="M14"/>
  <c r="L14"/>
  <c r="K14"/>
  <c r="J14"/>
  <c r="I14"/>
  <c r="G15"/>
  <c r="G14"/>
  <c r="L17" i="31" l="1"/>
  <c r="Y11" i="26"/>
  <c r="X11"/>
  <c r="W11"/>
  <c r="V11"/>
  <c r="U11"/>
  <c r="T11"/>
  <c r="S11"/>
  <c r="R11"/>
  <c r="Q11"/>
  <c r="P11"/>
  <c r="O11"/>
  <c r="N11"/>
  <c r="M11"/>
  <c r="L11"/>
  <c r="K11"/>
  <c r="J11"/>
  <c r="I11"/>
  <c r="G11"/>
  <c r="Y12" i="22"/>
  <c r="X12"/>
  <c r="W12"/>
  <c r="V12"/>
  <c r="U12"/>
  <c r="T12"/>
  <c r="S12"/>
  <c r="R12"/>
  <c r="Q12"/>
  <c r="P12"/>
  <c r="O12"/>
  <c r="N12"/>
  <c r="M12"/>
  <c r="L12"/>
  <c r="K12"/>
  <c r="J12"/>
  <c r="I12"/>
  <c r="G12"/>
  <c r="L12" i="17"/>
  <c r="L16" i="23" l="1"/>
  <c r="L16" i="18"/>
  <c r="L15"/>
  <c r="Y12" i="16"/>
  <c r="X12"/>
  <c r="W12"/>
  <c r="V12"/>
  <c r="U12"/>
  <c r="T12"/>
  <c r="S12"/>
  <c r="R12"/>
  <c r="Q12"/>
  <c r="P12"/>
  <c r="O12"/>
  <c r="N12"/>
  <c r="M12"/>
  <c r="L12"/>
  <c r="K12"/>
  <c r="J12"/>
  <c r="I12"/>
  <c r="J14" i="10" l="1"/>
  <c r="K14"/>
  <c r="L14"/>
  <c r="M14"/>
  <c r="N14"/>
  <c r="O14"/>
  <c r="P14"/>
  <c r="Q14"/>
  <c r="R14"/>
  <c r="S14"/>
  <c r="T14"/>
  <c r="U14"/>
  <c r="V14"/>
  <c r="W14"/>
  <c r="X14"/>
  <c r="Y14"/>
  <c r="J13"/>
  <c r="K13"/>
  <c r="L13"/>
  <c r="M13"/>
  <c r="N13"/>
  <c r="O13"/>
  <c r="P13"/>
  <c r="Q13"/>
  <c r="R13"/>
  <c r="S13"/>
  <c r="T13"/>
  <c r="U13"/>
  <c r="V13"/>
  <c r="W13"/>
  <c r="X13"/>
  <c r="Y13"/>
  <c r="I13"/>
  <c r="G12" i="28" l="1"/>
  <c r="G12" i="16" l="1"/>
  <c r="K14" i="29" l="1"/>
  <c r="J14"/>
  <c r="I14"/>
  <c r="L13" i="16"/>
  <c r="L18" i="31" l="1"/>
  <c r="L14" i="29"/>
  <c r="L16" s="1"/>
  <c r="L13"/>
  <c r="L15" s="1"/>
  <c r="G13"/>
  <c r="L12" i="28"/>
  <c r="L12" i="26"/>
  <c r="L12" i="25"/>
  <c r="L13" s="1"/>
  <c r="G12"/>
  <c r="L11" i="24"/>
  <c r="L12" s="1"/>
  <c r="G11"/>
  <c r="G11" i="13"/>
  <c r="G14" i="10"/>
  <c r="G13"/>
  <c r="L11" i="13"/>
  <c r="L13" i="14" l="1"/>
  <c r="L15" i="10"/>
  <c r="Y12" i="28" l="1"/>
  <c r="X12"/>
  <c r="W12"/>
  <c r="V12"/>
  <c r="U12"/>
  <c r="T12"/>
  <c r="S12"/>
  <c r="R12"/>
  <c r="Q12"/>
  <c r="P12"/>
  <c r="O12"/>
  <c r="N12"/>
  <c r="M12"/>
  <c r="K12"/>
  <c r="J12"/>
  <c r="I12"/>
  <c r="L13" i="22" l="1"/>
  <c r="I12" i="25" l="1"/>
  <c r="J12"/>
  <c r="K12"/>
  <c r="M12"/>
  <c r="N12"/>
  <c r="O12"/>
  <c r="P12"/>
  <c r="Q12"/>
  <c r="R12"/>
  <c r="S12"/>
  <c r="T12"/>
  <c r="U12"/>
  <c r="V12"/>
  <c r="W12"/>
  <c r="X12"/>
  <c r="Y12"/>
  <c r="L17" i="20" l="1"/>
  <c r="L16"/>
  <c r="Y11" i="13"/>
  <c r="X11"/>
  <c r="W11"/>
  <c r="V11"/>
  <c r="U11"/>
  <c r="T11"/>
  <c r="S11"/>
  <c r="R11"/>
  <c r="Q11"/>
  <c r="P11"/>
  <c r="O11"/>
  <c r="N11"/>
  <c r="M11"/>
  <c r="L12"/>
  <c r="K11"/>
  <c r="J11"/>
  <c r="I11"/>
  <c r="H14" i="10" l="1"/>
  <c r="I14"/>
  <c r="L16"/>
  <c r="H13"/>
  <c r="G14" i="29" l="1"/>
  <c r="M14" l="1"/>
  <c r="N14"/>
  <c r="O14"/>
  <c r="P14"/>
  <c r="Q14"/>
  <c r="R14"/>
  <c r="S14"/>
  <c r="T14"/>
  <c r="U14"/>
  <c r="V14"/>
  <c r="W14"/>
  <c r="X14"/>
  <c r="Y14"/>
  <c r="J13"/>
  <c r="K13"/>
  <c r="M13"/>
  <c r="N13"/>
  <c r="O13"/>
  <c r="P13"/>
  <c r="Q13"/>
  <c r="R13"/>
  <c r="S13"/>
  <c r="T13"/>
  <c r="U13"/>
  <c r="V13"/>
  <c r="W13"/>
  <c r="X13"/>
  <c r="Y13"/>
  <c r="I13"/>
  <c r="Y11" i="24" l="1"/>
  <c r="X11"/>
  <c r="W11"/>
  <c r="V11"/>
  <c r="U11"/>
  <c r="T11"/>
  <c r="S11"/>
  <c r="R11"/>
  <c r="Q11"/>
  <c r="P11"/>
  <c r="O11"/>
  <c r="N11"/>
  <c r="M11"/>
  <c r="Y12" i="17"/>
  <c r="X12"/>
  <c r="W12"/>
  <c r="V12"/>
  <c r="U12"/>
  <c r="T12"/>
  <c r="S12"/>
  <c r="R12"/>
  <c r="Q12"/>
  <c r="P12"/>
  <c r="O12"/>
  <c r="N12"/>
  <c r="M12"/>
  <c r="L13" i="28" l="1"/>
  <c r="L13" i="17" l="1"/>
  <c r="K12" i="6" l="1"/>
  <c r="I11" i="24" l="1"/>
  <c r="J11"/>
  <c r="K11"/>
  <c r="I12" i="17" l="1"/>
  <c r="J12"/>
  <c r="K12"/>
  <c r="G12"/>
</calcChain>
</file>

<file path=xl/sharedStrings.xml><?xml version="1.0" encoding="utf-8"?>
<sst xmlns="http://schemas.openxmlformats.org/spreadsheetml/2006/main" count="993" uniqueCount="130">
  <si>
    <t xml:space="preserve"> Прием пищи</t>
  </si>
  <si>
    <t xml:space="preserve"> Школа</t>
  </si>
  <si>
    <t>день</t>
  </si>
  <si>
    <t>гор.напиток</t>
  </si>
  <si>
    <t>Завтрак</t>
  </si>
  <si>
    <t xml:space="preserve"> закуска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</si>
  <si>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</si>
  <si>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</si>
  <si>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</si>
  <si>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</si>
  <si>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</si>
  <si>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</si>
  <si>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</si>
  <si>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</si>
  <si>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</si>
  <si>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</si>
  <si>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</si>
  <si>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</si>
  <si>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</si>
  <si>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</si>
  <si>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</si>
  <si>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</si>
  <si>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</si>
  <si>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</si>
  <si>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</si>
  <si>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</si>
  <si>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</si>
  <si>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</si>
  <si>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</si>
  <si>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</si>
  <si>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</si>
  <si>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</si>
  <si>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</si>
  <si>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</si>
  <si>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</si>
  <si>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</si>
  <si>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</si>
  <si>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</si>
  <si>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</si>
  <si>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</si>
  <si>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 xml:space="preserve"> гарнир</t>
  </si>
  <si>
    <t>Батон пшеничный</t>
  </si>
  <si>
    <t xml:space="preserve">Чай с сахаром </t>
  </si>
  <si>
    <t>Спагетти отварные с маслом</t>
  </si>
  <si>
    <t>Хлеб пшеничный</t>
  </si>
  <si>
    <t>Омлет натуральный</t>
  </si>
  <si>
    <t>Маринад из моркови</t>
  </si>
  <si>
    <t>Рис отварной  с маслом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</si>
  <si>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</si>
  <si>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</si>
  <si>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</si>
  <si>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</si>
  <si>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</si>
  <si>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Курица запеченная</t>
  </si>
  <si>
    <t>п/к*</t>
  </si>
  <si>
    <t xml:space="preserve">о/о** </t>
  </si>
  <si>
    <t>о/о**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</si>
  <si>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</si>
  <si>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</si>
  <si>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</si>
  <si>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</si>
  <si>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</si>
  <si>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Горячее блюдо</t>
  </si>
  <si>
    <t>Биточек мясной</t>
  </si>
  <si>
    <t>Гуляш (говядина)</t>
  </si>
  <si>
    <t>Икра свекольная</t>
  </si>
  <si>
    <t>Горячий шоколад</t>
  </si>
  <si>
    <t xml:space="preserve"> горячее блюдо</t>
  </si>
  <si>
    <t xml:space="preserve">Картофельное пюре с маслом </t>
  </si>
  <si>
    <t>Филе птицы тушеное в томатном соусе</t>
  </si>
  <si>
    <t>Каша  рисовая молочная с маслом</t>
  </si>
  <si>
    <t>Чай с шиповником</t>
  </si>
  <si>
    <t>Фрукты в асортименте (яблоко)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</si>
  <si>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</si>
  <si>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</si>
  <si>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</si>
  <si>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</si>
  <si>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</si>
  <si>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</si>
  <si>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</si>
  <si>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</si>
  <si>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</si>
  <si>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</si>
  <si>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</si>
  <si>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</si>
  <si>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</si>
  <si>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о/о*</t>
  </si>
  <si>
    <t>Рыба запеченная с сыром</t>
  </si>
  <si>
    <t>Чай с облепихой</t>
  </si>
  <si>
    <t>Сок фруктовый (яблоко)</t>
  </si>
  <si>
    <t xml:space="preserve">Картофель запеченный </t>
  </si>
  <si>
    <t>Каша  овсяная молочная с маслом</t>
  </si>
  <si>
    <t>Напиток плодово-ягодный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</si>
  <si>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</si>
  <si>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 плодово-ягодный (вишневый)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</si>
  <si>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</si>
  <si>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</si>
  <si>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</si>
  <si>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</si>
  <si>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>Курица запеченная с соусом и зеленью</t>
  </si>
  <si>
    <t>Цена</t>
  </si>
  <si>
    <t>Салат из капусты с морковью</t>
  </si>
  <si>
    <t>Бефстроганов (говядина)</t>
  </si>
  <si>
    <t>Мясо тушеное (говядина)</t>
  </si>
  <si>
    <t>Омлет  с сыром</t>
  </si>
  <si>
    <t>Молочный десерт</t>
  </si>
  <si>
    <t>№ рецептуры</t>
  </si>
  <si>
    <t>Энергетическая ценность, ккал</t>
  </si>
  <si>
    <t>Оладьи с джемом</t>
  </si>
  <si>
    <t>Блинчики с ягодным соусом (2 шт)</t>
  </si>
  <si>
    <t>Фрукты в ассортименте (мандарин)</t>
  </si>
  <si>
    <t>Икра овощная(кабачковая)</t>
  </si>
  <si>
    <t>Котлета мясная (говядина,  курица)</t>
  </si>
  <si>
    <t>Филе птицы тушоное с овощным чатни</t>
  </si>
  <si>
    <t>Пудинг из творога с  яблоками со сгущенным молоком</t>
  </si>
  <si>
    <t>Каша манная молочная с персиками и маслом</t>
  </si>
  <si>
    <t xml:space="preserve">Кукуруза консервированная </t>
  </si>
  <si>
    <t>Яблоко запеченное с творогом</t>
  </si>
  <si>
    <t>Молочный  десерт</t>
  </si>
  <si>
    <t>Запеканка из рыбы под сырной шапкой</t>
  </si>
  <si>
    <t>Запеканка из творога  с ягодой</t>
  </si>
  <si>
    <t>Каша пшенная молочная с маслом</t>
  </si>
  <si>
    <t>Пельмени отварные с маслом</t>
  </si>
  <si>
    <t>Жаркое с мясом (свинина)</t>
  </si>
  <si>
    <t>Компот фруктово - ягодный (вишня)</t>
  </si>
  <si>
    <t>Кофейный напиток с молоком</t>
  </si>
  <si>
    <t>Масло сливочное порциями</t>
  </si>
  <si>
    <t>Масло сливочное  шоколадное порциями</t>
  </si>
  <si>
    <t>Компот фруктово - ягодный (клубника)</t>
  </si>
  <si>
    <t xml:space="preserve">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</si>
</sst>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i/>
      <sz val="20"/>
      <color theme="1"/>
      <name val="Arial"/>
      <family val="2"/>
      <charset val="204"/>
    </font>
    <font>
      <b/>
      <i/>
      <sz val="20"/>
      <color theme="1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i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i/>
      <sz val="14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theme="1"/>
      <name val="Calibri"/>
      <family val="2"/>
      <scheme val="minor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2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/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0" xfId="0" applyFont="1" applyFill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4" borderId="16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0" xfId="0" applyFont="1" applyFill="1" applyBorder="1"/>
    <xf numFmtId="0" fontId="6" fillId="0" borderId="3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36" xfId="0" applyFont="1" applyFill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6" xfId="0" applyFont="1" applyBorder="1"/>
    <xf numFmtId="0" fontId="8" fillId="0" borderId="36" xfId="0" applyFont="1" applyBorder="1" applyAlignment="1"/>
    <xf numFmtId="0" fontId="8" fillId="2" borderId="4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 wrapText="1"/>
    </xf>
    <xf numFmtId="0" fontId="10" fillId="3" borderId="36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3" borderId="36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4" borderId="37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6" xfId="0" applyFont="1" applyFill="1" applyBorder="1"/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/>
    <xf numFmtId="0" fontId="8" fillId="2" borderId="49" xfId="0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8" fillId="0" borderId="54" xfId="0" applyFont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8" fillId="3" borderId="38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8" fillId="0" borderId="35" xfId="0" applyFont="1" applyBorder="1"/>
    <xf numFmtId="164" fontId="4" fillId="2" borderId="36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2" borderId="37" xfId="0" applyFont="1" applyFill="1" applyBorder="1"/>
    <xf numFmtId="0" fontId="8" fillId="2" borderId="5" xfId="0" applyFont="1" applyFill="1" applyBorder="1" applyAlignment="1">
      <alignment wrapText="1"/>
    </xf>
    <xf numFmtId="0" fontId="4" fillId="2" borderId="50" xfId="0" applyFont="1" applyFill="1" applyBorder="1" applyAlignment="1">
      <alignment horizontal="center"/>
    </xf>
    <xf numFmtId="0" fontId="4" fillId="0" borderId="50" xfId="1" applyFont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4" borderId="36" xfId="0" applyFont="1" applyFill="1" applyBorder="1" applyAlignment="1">
      <alignment wrapText="1"/>
    </xf>
    <xf numFmtId="0" fontId="6" fillId="3" borderId="36" xfId="0" applyFont="1" applyFill="1" applyBorder="1" applyAlignment="1"/>
    <xf numFmtId="0" fontId="6" fillId="4" borderId="36" xfId="0" applyFont="1" applyFill="1" applyBorder="1" applyAlignment="1"/>
    <xf numFmtId="0" fontId="4" fillId="3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8" fillId="0" borderId="36" xfId="0" applyFont="1" applyFill="1" applyBorder="1" applyAlignment="1"/>
    <xf numFmtId="164" fontId="6" fillId="2" borderId="49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4" borderId="5" xfId="1" applyFont="1" applyFill="1" applyBorder="1" applyAlignment="1">
      <alignment horizontal="center"/>
    </xf>
    <xf numFmtId="0" fontId="4" fillId="4" borderId="28" xfId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8" fillId="0" borderId="36" xfId="0" applyFont="1" applyBorder="1" applyAlignment="1">
      <alignment horizontal="left" wrapText="1"/>
    </xf>
    <xf numFmtId="0" fontId="7" fillId="3" borderId="38" xfId="0" applyFont="1" applyFill="1" applyBorder="1" applyAlignment="1">
      <alignment horizontal="center"/>
    </xf>
    <xf numFmtId="0" fontId="8" fillId="2" borderId="36" xfId="0" applyFont="1" applyFill="1" applyBorder="1" applyAlignment="1">
      <alignment wrapText="1"/>
    </xf>
    <xf numFmtId="0" fontId="7" fillId="2" borderId="36" xfId="0" applyFont="1" applyFill="1" applyBorder="1" applyAlignment="1">
      <alignment horizontal="center"/>
    </xf>
    <xf numFmtId="0" fontId="1" fillId="0" borderId="0" xfId="0" applyFont="1" applyBorder="1"/>
    <xf numFmtId="0" fontId="4" fillId="3" borderId="36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13" fillId="2" borderId="0" xfId="0" applyFont="1" applyFill="1" applyBorder="1"/>
    <xf numFmtId="0" fontId="8" fillId="0" borderId="36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/>
    </xf>
    <xf numFmtId="0" fontId="8" fillId="0" borderId="35" xfId="0" applyFont="1" applyBorder="1" applyAlignment="1"/>
    <xf numFmtId="0" fontId="8" fillId="2" borderId="25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/>
    </xf>
    <xf numFmtId="0" fontId="6" fillId="3" borderId="36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5" fillId="3" borderId="5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0" fontId="6" fillId="0" borderId="60" xfId="0" applyFont="1" applyBorder="1" applyAlignment="1">
      <alignment horizontal="center"/>
    </xf>
    <xf numFmtId="0" fontId="2" fillId="0" borderId="0" xfId="1"/>
    <xf numFmtId="0" fontId="4" fillId="2" borderId="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164" fontId="5" fillId="3" borderId="48" xfId="0" applyNumberFormat="1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3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3" fillId="4" borderId="0" xfId="0" applyFont="1" applyFill="1" applyBorder="1"/>
    <xf numFmtId="0" fontId="0" fillId="4" borderId="0" xfId="0" applyFill="1" applyBorder="1"/>
    <xf numFmtId="0" fontId="6" fillId="0" borderId="11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0" borderId="59" xfId="0" applyFont="1" applyBorder="1" applyAlignment="1">
      <alignment horizontal="center" wrapText="1"/>
    </xf>
    <xf numFmtId="0" fontId="6" fillId="0" borderId="66" xfId="0" applyFont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4" fillId="2" borderId="42" xfId="1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wrapText="1"/>
    </xf>
    <xf numFmtId="0" fontId="6" fillId="0" borderId="67" xfId="0" applyFont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8" fillId="3" borderId="36" xfId="0" applyFont="1" applyFill="1" applyBorder="1" applyAlignment="1"/>
    <xf numFmtId="0" fontId="8" fillId="4" borderId="51" xfId="0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2" fontId="6" fillId="3" borderId="38" xfId="0" applyNumberFormat="1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164" fontId="8" fillId="3" borderId="36" xfId="0" applyNumberFormat="1" applyFont="1" applyFill="1" applyBorder="1" applyAlignment="1">
      <alignment horizontal="center"/>
    </xf>
    <xf numFmtId="164" fontId="8" fillId="4" borderId="38" xfId="0" applyNumberFormat="1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164" fontId="6" fillId="3" borderId="50" xfId="0" applyNumberFormat="1" applyFont="1" applyFill="1" applyBorder="1" applyAlignment="1">
      <alignment horizontal="center"/>
    </xf>
    <xf numFmtId="164" fontId="5" fillId="4" borderId="50" xfId="0" applyNumberFormat="1" applyFont="1" applyFill="1" applyBorder="1" applyAlignment="1">
      <alignment horizontal="center"/>
    </xf>
    <xf numFmtId="164" fontId="6" fillId="4" borderId="51" xfId="0" applyNumberFormat="1" applyFont="1" applyFill="1" applyBorder="1" applyAlignment="1">
      <alignment horizontal="center"/>
    </xf>
    <xf numFmtId="164" fontId="6" fillId="2" borderId="51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15" fillId="3" borderId="36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wrapText="1"/>
    </xf>
    <xf numFmtId="0" fontId="8" fillId="4" borderId="36" xfId="0" applyFont="1" applyFill="1" applyBorder="1" applyAlignment="1">
      <alignment horizontal="center" wrapText="1"/>
    </xf>
    <xf numFmtId="0" fontId="6" fillId="0" borderId="64" xfId="0" applyFont="1" applyBorder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8" fillId="3" borderId="36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7" xfId="0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3" borderId="36" xfId="0" applyFont="1" applyFill="1" applyBorder="1" applyAlignment="1">
      <alignment horizontal="left" wrapText="1"/>
    </xf>
    <xf numFmtId="0" fontId="8" fillId="0" borderId="36" xfId="0" applyFont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4" fillId="3" borderId="0" xfId="0" applyFont="1" applyFill="1" applyBorder="1"/>
    <xf numFmtId="0" fontId="4" fillId="4" borderId="0" xfId="0" applyFont="1" applyFill="1" applyBorder="1"/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" borderId="5" xfId="0" applyFont="1" applyFill="1" applyBorder="1" applyAlignment="1">
      <alignment horizontal="left" wrapText="1"/>
    </xf>
    <xf numFmtId="0" fontId="9" fillId="3" borderId="0" xfId="0" applyFont="1" applyFill="1" applyBorder="1"/>
    <xf numFmtId="0" fontId="9" fillId="4" borderId="0" xfId="0" applyFont="1" applyFill="1" applyBorder="1"/>
    <xf numFmtId="0" fontId="8" fillId="2" borderId="32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3" borderId="38" xfId="0" applyFont="1" applyFill="1" applyBorder="1" applyAlignment="1"/>
    <xf numFmtId="0" fontId="6" fillId="4" borderId="37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0" xfId="0" applyFont="1" applyAlignment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4" fillId="4" borderId="50" xfId="1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 wrapText="1"/>
    </xf>
    <xf numFmtId="0" fontId="9" fillId="4" borderId="37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wrapText="1"/>
    </xf>
    <xf numFmtId="164" fontId="5" fillId="2" borderId="50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left"/>
    </xf>
    <xf numFmtId="0" fontId="8" fillId="4" borderId="50" xfId="0" applyFont="1" applyFill="1" applyBorder="1" applyAlignment="1">
      <alignment wrapText="1"/>
    </xf>
    <xf numFmtId="0" fontId="6" fillId="3" borderId="50" xfId="0" applyFont="1" applyFill="1" applyBorder="1" applyAlignment="1">
      <alignment horizontal="left"/>
    </xf>
    <xf numFmtId="0" fontId="6" fillId="4" borderId="50" xfId="0" applyFont="1" applyFill="1" applyBorder="1" applyAlignment="1">
      <alignment horizontal="left"/>
    </xf>
    <xf numFmtId="0" fontId="6" fillId="4" borderId="51" xfId="0" applyFont="1" applyFill="1" applyBorder="1" applyAlignment="1">
      <alignment horizontal="left"/>
    </xf>
    <xf numFmtId="0" fontId="14" fillId="3" borderId="52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 wrapText="1"/>
    </xf>
    <xf numFmtId="0" fontId="4" fillId="4" borderId="8" xfId="1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 wrapText="1"/>
    </xf>
    <xf numFmtId="0" fontId="8" fillId="3" borderId="50" xfId="0" applyFont="1" applyFill="1" applyBorder="1" applyAlignment="1">
      <alignment horizontal="center" wrapText="1"/>
    </xf>
    <xf numFmtId="0" fontId="9" fillId="0" borderId="45" xfId="0" applyFont="1" applyBorder="1"/>
    <xf numFmtId="0" fontId="9" fillId="0" borderId="35" xfId="0" applyFont="1" applyBorder="1"/>
    <xf numFmtId="0" fontId="8" fillId="4" borderId="36" xfId="0" applyFont="1" applyFill="1" applyBorder="1" applyAlignment="1"/>
    <xf numFmtId="0" fontId="4" fillId="4" borderId="6" xfId="1" applyFont="1" applyFill="1" applyBorder="1" applyAlignment="1">
      <alignment horizontal="center"/>
    </xf>
    <xf numFmtId="0" fontId="8" fillId="2" borderId="35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13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/>
    </xf>
    <xf numFmtId="0" fontId="8" fillId="2" borderId="35" xfId="0" applyFont="1" applyFill="1" applyBorder="1" applyAlignment="1"/>
    <xf numFmtId="0" fontId="7" fillId="2" borderId="24" xfId="0" applyFont="1" applyFill="1" applyBorder="1" applyAlignment="1">
      <alignment horizontal="center"/>
    </xf>
    <xf numFmtId="164" fontId="8" fillId="3" borderId="50" xfId="0" applyNumberFormat="1" applyFont="1" applyFill="1" applyBorder="1" applyAlignment="1">
      <alignment horizontal="center"/>
    </xf>
    <xf numFmtId="0" fontId="8" fillId="3" borderId="50" xfId="0" applyFont="1" applyFill="1" applyBorder="1" applyAlignment="1">
      <alignment wrapText="1"/>
    </xf>
    <xf numFmtId="0" fontId="4" fillId="3" borderId="28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4" borderId="36" xfId="1" applyFont="1" applyFill="1" applyBorder="1" applyAlignment="1">
      <alignment horizontal="center"/>
    </xf>
    <xf numFmtId="164" fontId="4" fillId="3" borderId="36" xfId="0" applyNumberFormat="1" applyFont="1" applyFill="1" applyBorder="1" applyAlignment="1">
      <alignment horizontal="center"/>
    </xf>
    <xf numFmtId="164" fontId="4" fillId="4" borderId="36" xfId="0" applyNumberFormat="1" applyFont="1" applyFill="1" applyBorder="1" applyAlignment="1">
      <alignment horizontal="center"/>
    </xf>
    <xf numFmtId="164" fontId="5" fillId="3" borderId="36" xfId="0" applyNumberFormat="1" applyFont="1" applyFill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3" borderId="42" xfId="0" applyFont="1" applyFill="1" applyBorder="1" applyAlignment="1">
      <alignment horizontal="left"/>
    </xf>
    <xf numFmtId="164" fontId="4" fillId="3" borderId="5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5" fillId="4" borderId="49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47" xfId="0" applyFont="1" applyFill="1" applyBorder="1"/>
    <xf numFmtId="0" fontId="8" fillId="4" borderId="32" xfId="0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1" fillId="0" borderId="0" xfId="0" applyFont="1"/>
    <xf numFmtId="14" fontId="18" fillId="0" borderId="0" xfId="0" applyNumberFormat="1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/>
    <xf numFmtId="0" fontId="22" fillId="0" borderId="45" xfId="0" applyFont="1" applyBorder="1" applyAlignment="1">
      <alignment horizontal="center"/>
    </xf>
    <xf numFmtId="0" fontId="24" fillId="0" borderId="45" xfId="0" applyFont="1" applyBorder="1" applyAlignment="1">
      <alignment horizontal="center" wrapText="1"/>
    </xf>
    <xf numFmtId="0" fontId="24" fillId="0" borderId="45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 wrapText="1"/>
    </xf>
    <xf numFmtId="0" fontId="24" fillId="0" borderId="62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47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45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left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52" xfId="0" applyFont="1" applyFill="1" applyBorder="1" applyAlignment="1">
      <alignment horizontal="center"/>
    </xf>
    <xf numFmtId="0" fontId="26" fillId="2" borderId="27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50" xfId="0" applyFont="1" applyFill="1" applyBorder="1" applyAlignment="1">
      <alignment horizontal="center"/>
    </xf>
    <xf numFmtId="0" fontId="16" fillId="3" borderId="50" xfId="0" applyFont="1" applyFill="1" applyBorder="1" applyAlignment="1">
      <alignment horizontal="left" wrapText="1"/>
    </xf>
    <xf numFmtId="0" fontId="16" fillId="3" borderId="36" xfId="0" applyFont="1" applyFill="1" applyBorder="1" applyAlignment="1">
      <alignment horizontal="center" wrapText="1"/>
    </xf>
    <xf numFmtId="0" fontId="16" fillId="3" borderId="36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50" xfId="0" applyFont="1" applyFill="1" applyBorder="1" applyAlignment="1">
      <alignment horizontal="center"/>
    </xf>
    <xf numFmtId="0" fontId="26" fillId="3" borderId="28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left" wrapText="1"/>
    </xf>
    <xf numFmtId="0" fontId="16" fillId="4" borderId="36" xfId="0" applyFont="1" applyFill="1" applyBorder="1" applyAlignment="1">
      <alignment horizontal="center" wrapText="1"/>
    </xf>
    <xf numFmtId="0" fontId="16" fillId="4" borderId="36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50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50" xfId="0" applyFont="1" applyFill="1" applyBorder="1" applyAlignment="1">
      <alignment horizontal="center"/>
    </xf>
    <xf numFmtId="0" fontId="16" fillId="2" borderId="50" xfId="0" applyFont="1" applyFill="1" applyBorder="1" applyAlignment="1">
      <alignment horizontal="left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50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16" fillId="0" borderId="5" xfId="0" applyFont="1" applyBorder="1"/>
    <xf numFmtId="0" fontId="16" fillId="2" borderId="50" xfId="0" applyFont="1" applyFill="1" applyBorder="1" applyAlignment="1">
      <alignment horizontal="left"/>
    </xf>
    <xf numFmtId="0" fontId="16" fillId="2" borderId="36" xfId="0" applyFont="1" applyFill="1" applyBorder="1" applyAlignment="1">
      <alignment horizontal="right"/>
    </xf>
    <xf numFmtId="164" fontId="26" fillId="2" borderId="50" xfId="0" applyNumberFormat="1" applyFont="1" applyFill="1" applyBorder="1" applyAlignment="1">
      <alignment horizontal="center"/>
    </xf>
    <xf numFmtId="0" fontId="26" fillId="2" borderId="50" xfId="1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4" fillId="3" borderId="50" xfId="0" applyFont="1" applyFill="1" applyBorder="1" applyAlignment="1"/>
    <xf numFmtId="0" fontId="22" fillId="3" borderId="6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164" fontId="22" fillId="3" borderId="50" xfId="0" applyNumberFormat="1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24" fillId="4" borderId="50" xfId="0" applyFont="1" applyFill="1" applyBorder="1" applyAlignment="1"/>
    <xf numFmtId="0" fontId="22" fillId="4" borderId="36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164" fontId="22" fillId="4" borderId="50" xfId="0" applyNumberFormat="1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2" fillId="3" borderId="3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7" fillId="4" borderId="48" xfId="0" applyFont="1" applyFill="1" applyBorder="1" applyAlignment="1">
      <alignment horizontal="center"/>
    </xf>
    <xf numFmtId="0" fontId="16" fillId="4" borderId="51" xfId="0" applyFont="1" applyFill="1" applyBorder="1" applyAlignment="1">
      <alignment horizontal="center"/>
    </xf>
    <xf numFmtId="0" fontId="24" fillId="4" borderId="51" xfId="0" applyFont="1" applyFill="1" applyBorder="1" applyAlignment="1"/>
    <xf numFmtId="0" fontId="16" fillId="4" borderId="37" xfId="0" applyFont="1" applyFill="1" applyBorder="1" applyAlignment="1">
      <alignment horizontal="center"/>
    </xf>
    <xf numFmtId="0" fontId="26" fillId="4" borderId="20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164" fontId="24" fillId="4" borderId="51" xfId="0" applyNumberFormat="1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17" fillId="0" borderId="46" xfId="0" applyFont="1" applyBorder="1" applyAlignment="1">
      <alignment horizontal="center" wrapText="1"/>
    </xf>
    <xf numFmtId="0" fontId="24" fillId="0" borderId="58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46" xfId="0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0" fontId="16" fillId="2" borderId="30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2" borderId="57" xfId="0" applyFont="1" applyFill="1" applyBorder="1" applyAlignment="1">
      <alignment horizontal="center"/>
    </xf>
    <xf numFmtId="0" fontId="16" fillId="2" borderId="57" xfId="0" applyFont="1" applyFill="1" applyBorder="1" applyAlignment="1">
      <alignment horizontal="left"/>
    </xf>
    <xf numFmtId="164" fontId="26" fillId="2" borderId="65" xfId="0" applyNumberFormat="1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26" xfId="0" applyFont="1" applyFill="1" applyBorder="1" applyAlignment="1">
      <alignment horizontal="center"/>
    </xf>
    <xf numFmtId="0" fontId="26" fillId="2" borderId="56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3" borderId="42" xfId="0" applyFont="1" applyFill="1" applyBorder="1" applyAlignment="1">
      <alignment horizontal="center"/>
    </xf>
    <xf numFmtId="0" fontId="16" fillId="3" borderId="36" xfId="0" applyFont="1" applyFill="1" applyBorder="1" applyAlignment="1">
      <alignment wrapText="1"/>
    </xf>
    <xf numFmtId="0" fontId="26" fillId="3" borderId="42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4" borderId="42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left" wrapText="1"/>
    </xf>
    <xf numFmtId="0" fontId="16" fillId="4" borderId="42" xfId="0" applyFont="1" applyFill="1" applyBorder="1" applyAlignment="1">
      <alignment horizontal="center" wrapText="1"/>
    </xf>
    <xf numFmtId="0" fontId="26" fillId="4" borderId="5" xfId="0" applyFont="1" applyFill="1" applyBorder="1" applyAlignment="1">
      <alignment horizontal="center"/>
    </xf>
    <xf numFmtId="0" fontId="16" fillId="3" borderId="50" xfId="0" applyFont="1" applyFill="1" applyBorder="1" applyAlignment="1">
      <alignment horizontal="center" wrapText="1"/>
    </xf>
    <xf numFmtId="0" fontId="26" fillId="3" borderId="28" xfId="1" applyFont="1" applyFill="1" applyBorder="1" applyAlignment="1">
      <alignment horizontal="center" wrapText="1"/>
    </xf>
    <xf numFmtId="0" fontId="26" fillId="3" borderId="1" xfId="1" applyFont="1" applyFill="1" applyBorder="1" applyAlignment="1">
      <alignment horizontal="center" wrapText="1"/>
    </xf>
    <xf numFmtId="0" fontId="26" fillId="3" borderId="16" xfId="1" applyFont="1" applyFill="1" applyBorder="1" applyAlignment="1">
      <alignment horizontal="center" wrapText="1"/>
    </xf>
    <xf numFmtId="0" fontId="26" fillId="3" borderId="5" xfId="1" applyFont="1" applyFill="1" applyBorder="1" applyAlignment="1">
      <alignment horizontal="center" wrapText="1"/>
    </xf>
    <xf numFmtId="0" fontId="26" fillId="3" borderId="42" xfId="1" applyFont="1" applyFill="1" applyBorder="1" applyAlignment="1">
      <alignment horizontal="center"/>
    </xf>
    <xf numFmtId="0" fontId="16" fillId="3" borderId="36" xfId="0" applyFont="1" applyFill="1" applyBorder="1" applyAlignment="1"/>
    <xf numFmtId="0" fontId="25" fillId="3" borderId="50" xfId="0" applyFont="1" applyFill="1" applyBorder="1" applyAlignment="1">
      <alignment horizontal="center"/>
    </xf>
    <xf numFmtId="0" fontId="26" fillId="4" borderId="42" xfId="1" applyFont="1" applyFill="1" applyBorder="1" applyAlignment="1">
      <alignment horizontal="center"/>
    </xf>
    <xf numFmtId="0" fontId="16" fillId="4" borderId="36" xfId="0" applyFont="1" applyFill="1" applyBorder="1" applyAlignment="1"/>
    <xf numFmtId="0" fontId="25" fillId="4" borderId="5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0" borderId="42" xfId="1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36" xfId="0" applyFont="1" applyBorder="1"/>
    <xf numFmtId="0" fontId="25" fillId="0" borderId="5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16" xfId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4" fillId="3" borderId="36" xfId="0" applyFont="1" applyFill="1" applyBorder="1" applyAlignment="1">
      <alignment horizontal="left"/>
    </xf>
    <xf numFmtId="0" fontId="22" fillId="3" borderId="42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164" fontId="22" fillId="3" borderId="5" xfId="0" applyNumberFormat="1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24" fillId="4" borderId="36" xfId="0" applyFont="1" applyFill="1" applyBorder="1" applyAlignment="1">
      <alignment horizontal="left"/>
    </xf>
    <xf numFmtId="0" fontId="22" fillId="4" borderId="43" xfId="0" applyFont="1" applyFill="1" applyBorder="1" applyAlignment="1">
      <alignment horizontal="center"/>
    </xf>
    <xf numFmtId="0" fontId="22" fillId="4" borderId="48" xfId="0" applyFont="1" applyFill="1" applyBorder="1" applyAlignment="1">
      <alignment horizontal="center"/>
    </xf>
    <xf numFmtId="164" fontId="22" fillId="4" borderId="48" xfId="0" applyNumberFormat="1" applyFont="1" applyFill="1" applyBorder="1" applyAlignment="1">
      <alignment horizontal="center"/>
    </xf>
    <xf numFmtId="0" fontId="16" fillId="3" borderId="43" xfId="0" applyFont="1" applyFill="1" applyBorder="1" applyAlignment="1">
      <alignment horizontal="center"/>
    </xf>
    <xf numFmtId="0" fontId="16" fillId="3" borderId="53" xfId="0" applyFont="1" applyFill="1" applyBorder="1" applyAlignment="1">
      <alignment horizontal="center"/>
    </xf>
    <xf numFmtId="0" fontId="22" fillId="3" borderId="43" xfId="0" applyFont="1" applyFill="1" applyBorder="1" applyAlignment="1">
      <alignment horizontal="center"/>
    </xf>
    <xf numFmtId="164" fontId="24" fillId="3" borderId="48" xfId="0" applyNumberFormat="1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4" borderId="38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24" fillId="4" borderId="37" xfId="0" applyFont="1" applyFill="1" applyBorder="1" applyAlignment="1">
      <alignment horizontal="left"/>
    </xf>
    <xf numFmtId="0" fontId="28" fillId="4" borderId="29" xfId="0" applyFont="1" applyFill="1" applyBorder="1" applyAlignment="1">
      <alignment horizontal="center"/>
    </xf>
    <xf numFmtId="0" fontId="28" fillId="4" borderId="17" xfId="0" applyFont="1" applyFill="1" applyBorder="1" applyAlignment="1">
      <alignment horizontal="center"/>
    </xf>
    <xf numFmtId="0" fontId="28" fillId="4" borderId="18" xfId="0" applyFont="1" applyFill="1" applyBorder="1" applyAlignment="1">
      <alignment horizontal="center"/>
    </xf>
    <xf numFmtId="2" fontId="24" fillId="4" borderId="49" xfId="0" applyNumberFormat="1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0" fontId="17" fillId="0" borderId="0" xfId="0" applyFont="1" applyBorder="1"/>
    <xf numFmtId="0" fontId="24" fillId="0" borderId="52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59" xfId="0" applyFont="1" applyBorder="1" applyAlignment="1">
      <alignment horizontal="center" wrapText="1"/>
    </xf>
    <xf numFmtId="0" fontId="22" fillId="0" borderId="32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left" wrapText="1"/>
    </xf>
    <xf numFmtId="0" fontId="16" fillId="2" borderId="24" xfId="0" applyFont="1" applyFill="1" applyBorder="1" applyAlignment="1">
      <alignment horizontal="center" wrapText="1"/>
    </xf>
    <xf numFmtId="0" fontId="26" fillId="2" borderId="35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left" wrapText="1"/>
    </xf>
    <xf numFmtId="0" fontId="16" fillId="2" borderId="42" xfId="0" applyFont="1" applyFill="1" applyBorder="1" applyAlignment="1">
      <alignment horizontal="center" wrapText="1"/>
    </xf>
    <xf numFmtId="0" fontId="26" fillId="2" borderId="36" xfId="0" applyFont="1" applyFill="1" applyBorder="1" applyAlignment="1">
      <alignment horizontal="center"/>
    </xf>
    <xf numFmtId="0" fontId="17" fillId="2" borderId="0" xfId="0" applyFont="1" applyFill="1"/>
    <xf numFmtId="0" fontId="26" fillId="2" borderId="42" xfId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left"/>
    </xf>
    <xf numFmtId="0" fontId="25" fillId="2" borderId="36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left"/>
    </xf>
    <xf numFmtId="0" fontId="24" fillId="2" borderId="42" xfId="0" applyFont="1" applyFill="1" applyBorder="1" applyAlignment="1">
      <alignment horizontal="center"/>
    </xf>
    <xf numFmtId="0" fontId="24" fillId="2" borderId="50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164" fontId="24" fillId="2" borderId="36" xfId="0" applyNumberFormat="1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51" xfId="0" applyFont="1" applyFill="1" applyBorder="1" applyAlignment="1">
      <alignment horizontal="center"/>
    </xf>
    <xf numFmtId="0" fontId="24" fillId="2" borderId="37" xfId="0" applyFont="1" applyFill="1" applyBorder="1" applyAlignment="1">
      <alignment horizontal="left"/>
    </xf>
    <xf numFmtId="0" fontId="25" fillId="2" borderId="49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164" fontId="24" fillId="2" borderId="37" xfId="0" applyNumberFormat="1" applyFont="1" applyFill="1" applyBorder="1" applyAlignment="1">
      <alignment horizontal="center"/>
    </xf>
    <xf numFmtId="0" fontId="26" fillId="2" borderId="37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54" xfId="0" applyFont="1" applyBorder="1" applyAlignment="1">
      <alignment horizontal="left"/>
    </xf>
    <xf numFmtId="0" fontId="16" fillId="0" borderId="54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wrapText="1"/>
    </xf>
    <xf numFmtId="0" fontId="16" fillId="0" borderId="5" xfId="0" applyFont="1" applyBorder="1" applyAlignment="1">
      <alignment horizontal="center"/>
    </xf>
    <xf numFmtId="0" fontId="16" fillId="0" borderId="36" xfId="0" applyFont="1" applyBorder="1" applyAlignment="1">
      <alignment wrapText="1"/>
    </xf>
    <xf numFmtId="0" fontId="16" fillId="0" borderId="5" xfId="0" applyFont="1" applyBorder="1" applyAlignment="1">
      <alignment horizontal="center" wrapText="1"/>
    </xf>
    <xf numFmtId="0" fontId="26" fillId="0" borderId="36" xfId="0" applyFont="1" applyBorder="1" applyAlignment="1">
      <alignment horizontal="center"/>
    </xf>
    <xf numFmtId="0" fontId="16" fillId="2" borderId="32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left"/>
    </xf>
    <xf numFmtId="0" fontId="25" fillId="2" borderId="5" xfId="0" applyFont="1" applyFill="1" applyBorder="1"/>
    <xf numFmtId="164" fontId="26" fillId="2" borderId="5" xfId="0" applyNumberFormat="1" applyFont="1" applyFill="1" applyBorder="1" applyAlignment="1">
      <alignment horizontal="center"/>
    </xf>
    <xf numFmtId="0" fontId="16" fillId="2" borderId="5" xfId="0" applyFont="1" applyFill="1" applyBorder="1"/>
    <xf numFmtId="0" fontId="16" fillId="2" borderId="5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left"/>
    </xf>
    <xf numFmtId="0" fontId="22" fillId="2" borderId="36" xfId="0" applyFont="1" applyFill="1" applyBorder="1" applyAlignment="1">
      <alignment horizontal="center"/>
    </xf>
    <xf numFmtId="164" fontId="24" fillId="2" borderId="5" xfId="0" applyNumberFormat="1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24" fillId="2" borderId="49" xfId="0" applyFont="1" applyFill="1" applyBorder="1" applyAlignment="1">
      <alignment horizontal="left"/>
    </xf>
    <xf numFmtId="0" fontId="22" fillId="2" borderId="37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2" fontId="22" fillId="2" borderId="49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4" fillId="0" borderId="2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2" borderId="35" xfId="0" applyFont="1" applyFill="1" applyBorder="1" applyAlignment="1">
      <alignment horizontal="left"/>
    </xf>
    <xf numFmtId="164" fontId="26" fillId="2" borderId="24" xfId="0" applyNumberFormat="1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6" fillId="2" borderId="50" xfId="0" applyFont="1" applyFill="1" applyBorder="1" applyAlignment="1">
      <alignment horizontal="center" wrapText="1"/>
    </xf>
    <xf numFmtId="0" fontId="26" fillId="2" borderId="28" xfId="1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0" fontId="26" fillId="2" borderId="4" xfId="1" applyFont="1" applyFill="1" applyBorder="1" applyAlignment="1">
      <alignment horizontal="center"/>
    </xf>
    <xf numFmtId="0" fontId="26" fillId="2" borderId="36" xfId="1" applyFont="1" applyFill="1" applyBorder="1" applyAlignment="1">
      <alignment horizontal="center"/>
    </xf>
    <xf numFmtId="0" fontId="26" fillId="2" borderId="16" xfId="1" applyFont="1" applyFill="1" applyBorder="1" applyAlignment="1">
      <alignment horizontal="center"/>
    </xf>
    <xf numFmtId="0" fontId="17" fillId="2" borderId="0" xfId="0" applyFont="1" applyFill="1" applyBorder="1"/>
    <xf numFmtId="0" fontId="26" fillId="2" borderId="42" xfId="0" applyFont="1" applyFill="1" applyBorder="1" applyAlignment="1">
      <alignment horizontal="center"/>
    </xf>
    <xf numFmtId="0" fontId="26" fillId="2" borderId="32" xfId="1" applyFont="1" applyFill="1" applyBorder="1" applyAlignment="1">
      <alignment horizontal="center"/>
    </xf>
    <xf numFmtId="164" fontId="26" fillId="2" borderId="36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16" fillId="2" borderId="53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0" fontId="22" fillId="2" borderId="53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164" fontId="22" fillId="2" borderId="36" xfId="0" applyNumberFormat="1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2" borderId="44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/>
    </xf>
    <xf numFmtId="2" fontId="22" fillId="2" borderId="37" xfId="0" applyNumberFormat="1" applyFont="1" applyFill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16" fillId="2" borderId="5" xfId="0" applyFont="1" applyFill="1" applyBorder="1" applyAlignment="1">
      <alignment horizontal="left" wrapText="1"/>
    </xf>
    <xf numFmtId="164" fontId="24" fillId="2" borderId="50" xfId="0" applyNumberFormat="1" applyFont="1" applyFill="1" applyBorder="1" applyAlignment="1">
      <alignment horizontal="center"/>
    </xf>
    <xf numFmtId="0" fontId="25" fillId="2" borderId="37" xfId="0" applyFont="1" applyFill="1" applyBorder="1" applyAlignment="1">
      <alignment horizontal="center"/>
    </xf>
    <xf numFmtId="164" fontId="24" fillId="2" borderId="51" xfId="0" applyNumberFormat="1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2" borderId="60" xfId="0" applyFont="1" applyFill="1" applyBorder="1" applyAlignment="1">
      <alignment horizontal="center"/>
    </xf>
    <xf numFmtId="0" fontId="16" fillId="2" borderId="60" xfId="0" applyFont="1" applyFill="1" applyBorder="1" applyAlignment="1">
      <alignment horizontal="left"/>
    </xf>
    <xf numFmtId="0" fontId="25" fillId="2" borderId="60" xfId="0" applyFont="1" applyFill="1" applyBorder="1" applyAlignment="1">
      <alignment horizontal="center"/>
    </xf>
    <xf numFmtId="0" fontId="26" fillId="2" borderId="60" xfId="0" applyFont="1" applyFill="1" applyBorder="1" applyAlignment="1">
      <alignment horizontal="center"/>
    </xf>
    <xf numFmtId="0" fontId="16" fillId="2" borderId="60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wrapText="1"/>
    </xf>
    <xf numFmtId="0" fontId="16" fillId="2" borderId="60" xfId="0" applyFont="1" applyFill="1" applyBorder="1" applyAlignment="1">
      <alignment horizontal="left" wrapText="1"/>
    </xf>
    <xf numFmtId="0" fontId="26" fillId="2" borderId="60" xfId="1" applyFont="1" applyFill="1" applyBorder="1" applyAlignment="1">
      <alignment horizontal="center"/>
    </xf>
    <xf numFmtId="164" fontId="26" fillId="2" borderId="60" xfId="0" applyNumberFormat="1" applyFont="1" applyFill="1" applyBorder="1" applyAlignment="1">
      <alignment horizontal="center"/>
    </xf>
    <xf numFmtId="0" fontId="24" fillId="2" borderId="60" xfId="0" applyFont="1" applyFill="1" applyBorder="1" applyAlignment="1">
      <alignment horizontal="left"/>
    </xf>
    <xf numFmtId="0" fontId="22" fillId="2" borderId="60" xfId="0" applyFont="1" applyFill="1" applyBorder="1" applyAlignment="1">
      <alignment horizontal="center"/>
    </xf>
    <xf numFmtId="164" fontId="16" fillId="2" borderId="60" xfId="0" applyNumberFormat="1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164" fontId="22" fillId="2" borderId="60" xfId="0" applyNumberFormat="1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6" fillId="0" borderId="6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16" fillId="2" borderId="36" xfId="0" applyFont="1" applyFill="1" applyBorder="1" applyAlignment="1">
      <alignment horizontal="left" vertical="center" wrapText="1"/>
    </xf>
    <xf numFmtId="0" fontId="26" fillId="2" borderId="5" xfId="1" applyFont="1" applyFill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25" fillId="3" borderId="42" xfId="0" applyFont="1" applyFill="1" applyBorder="1" applyAlignment="1">
      <alignment horizontal="center"/>
    </xf>
    <xf numFmtId="0" fontId="16" fillId="3" borderId="36" xfId="0" applyFont="1" applyFill="1" applyBorder="1" applyAlignment="1">
      <alignment horizontal="left" wrapText="1"/>
    </xf>
    <xf numFmtId="0" fontId="26" fillId="3" borderId="5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wrapText="1"/>
    </xf>
    <xf numFmtId="0" fontId="25" fillId="0" borderId="42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36" xfId="0" applyFont="1" applyBorder="1" applyAlignment="1">
      <alignment horizontal="left"/>
    </xf>
    <xf numFmtId="0" fontId="16" fillId="0" borderId="36" xfId="0" applyFont="1" applyBorder="1" applyAlignment="1">
      <alignment horizontal="center" wrapText="1"/>
    </xf>
    <xf numFmtId="0" fontId="25" fillId="2" borderId="5" xfId="0" applyFont="1" applyFill="1" applyBorder="1" applyAlignment="1">
      <alignment horizontal="center"/>
    </xf>
    <xf numFmtId="0" fontId="22" fillId="3" borderId="50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16" fillId="4" borderId="48" xfId="0" applyFont="1" applyFill="1" applyBorder="1" applyAlignment="1">
      <alignment horizontal="center"/>
    </xf>
    <xf numFmtId="0" fontId="22" fillId="4" borderId="53" xfId="0" applyFont="1" applyFill="1" applyBorder="1" applyAlignment="1">
      <alignment horizontal="center"/>
    </xf>
    <xf numFmtId="0" fontId="22" fillId="4" borderId="50" xfId="0" applyFont="1" applyFill="1" applyBorder="1" applyAlignment="1">
      <alignment horizontal="center"/>
    </xf>
    <xf numFmtId="0" fontId="16" fillId="3" borderId="48" xfId="0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16" fillId="4" borderId="49" xfId="0" applyFont="1" applyFill="1" applyBorder="1" applyAlignment="1">
      <alignment horizontal="center"/>
    </xf>
    <xf numFmtId="0" fontId="28" fillId="4" borderId="55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0" fontId="28" fillId="4" borderId="21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3" borderId="50" xfId="0" applyFont="1" applyFill="1" applyBorder="1" applyAlignment="1">
      <alignment horizontal="center"/>
    </xf>
    <xf numFmtId="0" fontId="16" fillId="3" borderId="42" xfId="0" applyFont="1" applyFill="1" applyBorder="1" applyAlignment="1">
      <alignment horizontal="center" wrapText="1"/>
    </xf>
    <xf numFmtId="0" fontId="26" fillId="3" borderId="28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0" fontId="26" fillId="3" borderId="16" xfId="0" applyFont="1" applyFill="1" applyBorder="1" applyAlignment="1">
      <alignment horizontal="center" wrapText="1"/>
    </xf>
    <xf numFmtId="0" fontId="26" fillId="3" borderId="36" xfId="0" applyFont="1" applyFill="1" applyBorder="1" applyAlignment="1">
      <alignment horizontal="center" wrapText="1"/>
    </xf>
    <xf numFmtId="0" fontId="26" fillId="3" borderId="6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31" fillId="3" borderId="50" xfId="0" applyFont="1" applyFill="1" applyBorder="1" applyAlignment="1">
      <alignment horizontal="center"/>
    </xf>
    <xf numFmtId="0" fontId="16" fillId="3" borderId="36" xfId="0" applyFont="1" applyFill="1" applyBorder="1" applyAlignment="1">
      <alignment horizontal="left"/>
    </xf>
    <xf numFmtId="0" fontId="26" fillId="3" borderId="36" xfId="1" applyFont="1" applyFill="1" applyBorder="1" applyAlignment="1">
      <alignment horizontal="center" wrapText="1"/>
    </xf>
    <xf numFmtId="0" fontId="30" fillId="4" borderId="50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left"/>
    </xf>
    <xf numFmtId="0" fontId="26" fillId="4" borderId="28" xfId="1" applyFont="1" applyFill="1" applyBorder="1" applyAlignment="1">
      <alignment horizontal="center" wrapText="1"/>
    </xf>
    <xf numFmtId="0" fontId="26" fillId="4" borderId="1" xfId="1" applyFont="1" applyFill="1" applyBorder="1" applyAlignment="1">
      <alignment horizontal="center" wrapText="1"/>
    </xf>
    <xf numFmtId="0" fontId="26" fillId="4" borderId="16" xfId="1" applyFont="1" applyFill="1" applyBorder="1" applyAlignment="1">
      <alignment horizontal="center" wrapText="1"/>
    </xf>
    <xf numFmtId="0" fontId="26" fillId="4" borderId="36" xfId="1" applyFont="1" applyFill="1" applyBorder="1" applyAlignment="1">
      <alignment horizontal="center" wrapText="1"/>
    </xf>
    <xf numFmtId="0" fontId="30" fillId="0" borderId="50" xfId="0" applyFont="1" applyBorder="1" applyAlignment="1">
      <alignment horizontal="center"/>
    </xf>
    <xf numFmtId="0" fontId="16" fillId="0" borderId="36" xfId="0" applyFont="1" applyBorder="1" applyAlignment="1">
      <alignment horizontal="left" wrapText="1"/>
    </xf>
    <xf numFmtId="0" fontId="16" fillId="0" borderId="42" xfId="0" applyFont="1" applyBorder="1" applyAlignment="1">
      <alignment horizontal="center" wrapText="1"/>
    </xf>
    <xf numFmtId="0" fontId="26" fillId="0" borderId="50" xfId="1" applyFont="1" applyBorder="1" applyAlignment="1">
      <alignment horizontal="center"/>
    </xf>
    <xf numFmtId="164" fontId="26" fillId="0" borderId="36" xfId="0" applyNumberFormat="1" applyFont="1" applyBorder="1" applyAlignment="1">
      <alignment horizontal="center"/>
    </xf>
    <xf numFmtId="164" fontId="22" fillId="3" borderId="36" xfId="0" applyNumberFormat="1" applyFont="1" applyFill="1" applyBorder="1" applyAlignment="1">
      <alignment horizontal="center"/>
    </xf>
    <xf numFmtId="0" fontId="22" fillId="4" borderId="42" xfId="0" applyFont="1" applyFill="1" applyBorder="1" applyAlignment="1">
      <alignment horizontal="center"/>
    </xf>
    <xf numFmtId="164" fontId="22" fillId="4" borderId="36" xfId="0" applyNumberFormat="1" applyFont="1" applyFill="1" applyBorder="1" applyAlignment="1">
      <alignment horizontal="center"/>
    </xf>
    <xf numFmtId="0" fontId="28" fillId="3" borderId="28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2" fontId="24" fillId="3" borderId="36" xfId="0" applyNumberFormat="1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30" fillId="4" borderId="53" xfId="0" applyFont="1" applyFill="1" applyBorder="1" applyAlignment="1">
      <alignment horizontal="center"/>
    </xf>
    <xf numFmtId="2" fontId="24" fillId="4" borderId="37" xfId="0" applyNumberFormat="1" applyFont="1" applyFill="1" applyBorder="1" applyAlignment="1">
      <alignment horizontal="center"/>
    </xf>
    <xf numFmtId="0" fontId="28" fillId="4" borderId="20" xfId="0" applyFont="1" applyFill="1" applyBorder="1" applyAlignment="1">
      <alignment horizontal="center"/>
    </xf>
    <xf numFmtId="164" fontId="26" fillId="0" borderId="50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2" fontId="24" fillId="2" borderId="51" xfId="0" applyNumberFormat="1" applyFont="1" applyFill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6" fillId="2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16" fillId="2" borderId="30" xfId="0" applyFont="1" applyFill="1" applyBorder="1"/>
    <xf numFmtId="0" fontId="16" fillId="2" borderId="24" xfId="0" applyFont="1" applyFill="1" applyBorder="1" applyAlignment="1">
      <alignment horizontal="left"/>
    </xf>
    <xf numFmtId="0" fontId="16" fillId="2" borderId="32" xfId="0" applyFont="1" applyFill="1" applyBorder="1"/>
    <xf numFmtId="0" fontId="16" fillId="2" borderId="50" xfId="0" applyFont="1" applyFill="1" applyBorder="1"/>
    <xf numFmtId="0" fontId="26" fillId="2" borderId="50" xfId="0" applyFont="1" applyFill="1" applyBorder="1" applyAlignment="1">
      <alignment wrapText="1"/>
    </xf>
    <xf numFmtId="0" fontId="16" fillId="0" borderId="32" xfId="0" applyFont="1" applyBorder="1"/>
    <xf numFmtId="0" fontId="16" fillId="0" borderId="50" xfId="0" applyFont="1" applyBorder="1"/>
    <xf numFmtId="0" fontId="16" fillId="0" borderId="50" xfId="0" applyFont="1" applyFill="1" applyBorder="1"/>
    <xf numFmtId="0" fontId="16" fillId="0" borderId="50" xfId="0" applyFont="1" applyFill="1" applyBorder="1" applyAlignment="1"/>
    <xf numFmtId="0" fontId="26" fillId="0" borderId="28" xfId="1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26" fillId="0" borderId="4" xfId="1" applyFont="1" applyBorder="1" applyAlignment="1">
      <alignment horizontal="center"/>
    </xf>
    <xf numFmtId="0" fontId="26" fillId="0" borderId="36" xfId="1" applyFont="1" applyBorder="1" applyAlignment="1">
      <alignment horizontal="center"/>
    </xf>
    <xf numFmtId="0" fontId="26" fillId="0" borderId="6" xfId="1" applyFont="1" applyBorder="1" applyAlignment="1">
      <alignment horizontal="center"/>
    </xf>
    <xf numFmtId="0" fontId="16" fillId="0" borderId="50" xfId="0" applyFont="1" applyFill="1" applyBorder="1" applyAlignment="1">
      <alignment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30" fillId="2" borderId="50" xfId="0" applyFont="1" applyFill="1" applyBorder="1" applyAlignment="1">
      <alignment horizontal="center"/>
    </xf>
    <xf numFmtId="0" fontId="24" fillId="2" borderId="50" xfId="0" applyFont="1" applyFill="1" applyBorder="1" applyAlignment="1"/>
    <xf numFmtId="0" fontId="22" fillId="2" borderId="50" xfId="0" applyFont="1" applyFill="1" applyBorder="1" applyAlignment="1">
      <alignment horizontal="center"/>
    </xf>
    <xf numFmtId="0" fontId="30" fillId="2" borderId="51" xfId="0" applyFont="1" applyFill="1" applyBorder="1" applyAlignment="1">
      <alignment horizontal="center"/>
    </xf>
    <xf numFmtId="0" fontId="16" fillId="2" borderId="51" xfId="0" applyFont="1" applyFill="1" applyBorder="1"/>
    <xf numFmtId="0" fontId="24" fillId="2" borderId="51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X16"/>
  <sheetViews>
    <sheetView tabSelected="1" zoomScale="60" zoomScaleNormal="60" workbookViewId="0">
      <selection activeCell="C21" sqref="C21"/>
    </sheetView>
  </sheetViews>
  <sheetFormatPr defaultRowHeight="15"/>
  <cols>
    <col min="2" max="2" width="19.85546875" customWidth="1"/>
    <col min="3" max="3" width="20.5703125" style="5" customWidth="1"/>
    <col min="4" max="4" width="25.42578125" customWidth="1"/>
    <col min="5" max="5" width="55.7109375" customWidth="1"/>
    <col min="6" max="6" width="15.7109375" customWidth="1"/>
    <col min="7" max="7" width="13.5703125" customWidth="1"/>
    <col min="9" max="9" width="11.28515625" customWidth="1"/>
    <col min="10" max="10" width="17.42578125" customWidth="1"/>
    <col min="11" max="11" width="24.5703125" customWidth="1"/>
    <col min="12" max="12" width="11.28515625" customWidth="1"/>
    <col min="16" max="16" width="11.5703125" customWidth="1"/>
    <col min="17" max="17" width="12.28515625" customWidth="1"/>
    <col min="22" max="22" width="12" customWidth="1"/>
    <col min="23" max="23" width="11.140625" bestFit="1" customWidth="1"/>
  </cols>
  <sheetData>
    <row r="2" spans="2:24" s="475" customFormat="1" ht="26.25">
      <c r="B2" s="471" t="s">
        <v>1</v>
      </c>
      <c r="C2" s="472"/>
      <c r="D2" s="479">
        <v>44872</v>
      </c>
      <c r="E2" s="471"/>
      <c r="F2" s="473" t="s">
        <v>2</v>
      </c>
      <c r="G2" s="472">
        <v>1</v>
      </c>
      <c r="H2" s="474"/>
      <c r="K2" s="476"/>
      <c r="L2" s="477"/>
      <c r="M2" s="478"/>
    </row>
    <row r="3" spans="2:24" ht="15.75" thickBot="1"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2:24" s="470" customFormat="1" ht="19.5" thickBot="1">
      <c r="B4" s="485" t="s">
        <v>0</v>
      </c>
      <c r="C4" s="487" t="s">
        <v>106</v>
      </c>
      <c r="D4" s="485" t="s">
        <v>33</v>
      </c>
      <c r="E4" s="487" t="s">
        <v>32</v>
      </c>
      <c r="F4" s="487" t="s">
        <v>21</v>
      </c>
      <c r="G4" s="487" t="s">
        <v>31</v>
      </c>
      <c r="H4" s="488" t="s">
        <v>18</v>
      </c>
      <c r="I4" s="489"/>
      <c r="J4" s="490"/>
      <c r="K4" s="486" t="s">
        <v>107</v>
      </c>
      <c r="L4" s="672" t="s">
        <v>19</v>
      </c>
      <c r="M4" s="745"/>
      <c r="N4" s="746"/>
      <c r="O4" s="746"/>
      <c r="P4" s="747"/>
      <c r="Q4" s="491" t="s">
        <v>20</v>
      </c>
      <c r="R4" s="492"/>
      <c r="S4" s="492"/>
      <c r="T4" s="492"/>
      <c r="U4" s="492"/>
      <c r="V4" s="492"/>
      <c r="W4" s="492"/>
      <c r="X4" s="495"/>
    </row>
    <row r="5" spans="2:24" s="470" customFormat="1" ht="57" thickBot="1">
      <c r="B5" s="497"/>
      <c r="C5" s="497"/>
      <c r="D5" s="497"/>
      <c r="E5" s="497"/>
      <c r="F5" s="497"/>
      <c r="G5" s="497"/>
      <c r="H5" s="793" t="s">
        <v>22</v>
      </c>
      <c r="I5" s="500" t="s">
        <v>23</v>
      </c>
      <c r="J5" s="794" t="s">
        <v>24</v>
      </c>
      <c r="K5" s="601"/>
      <c r="L5" s="602" t="s">
        <v>25</v>
      </c>
      <c r="M5" s="602" t="s">
        <v>75</v>
      </c>
      <c r="N5" s="602" t="s">
        <v>26</v>
      </c>
      <c r="O5" s="606" t="s">
        <v>76</v>
      </c>
      <c r="P5" s="602" t="s">
        <v>77</v>
      </c>
      <c r="Q5" s="602" t="s">
        <v>27</v>
      </c>
      <c r="R5" s="602" t="s">
        <v>28</v>
      </c>
      <c r="S5" s="602" t="s">
        <v>29</v>
      </c>
      <c r="T5" s="602" t="s">
        <v>30</v>
      </c>
      <c r="U5" s="602" t="s">
        <v>78</v>
      </c>
      <c r="V5" s="602" t="s">
        <v>79</v>
      </c>
      <c r="W5" s="602" t="s">
        <v>80</v>
      </c>
      <c r="X5" s="500" t="s">
        <v>81</v>
      </c>
    </row>
    <row r="6" spans="2:24" s="470" customFormat="1" ht="34.5" customHeight="1" thickBot="1">
      <c r="B6" s="795" t="s">
        <v>4</v>
      </c>
      <c r="C6" s="796"/>
      <c r="D6" s="796" t="s">
        <v>15</v>
      </c>
      <c r="E6" s="797" t="s">
        <v>109</v>
      </c>
      <c r="F6" s="796">
        <v>100</v>
      </c>
      <c r="G6" s="798"/>
      <c r="H6" s="799">
        <v>4.4400000000000004</v>
      </c>
      <c r="I6" s="799">
        <v>6.31</v>
      </c>
      <c r="J6" s="799">
        <v>41.44</v>
      </c>
      <c r="K6" s="799">
        <v>248.45</v>
      </c>
      <c r="L6" s="554">
        <v>0.09</v>
      </c>
      <c r="M6" s="550">
        <v>0.05</v>
      </c>
      <c r="N6" s="551">
        <v>1.5</v>
      </c>
      <c r="O6" s="551">
        <v>20</v>
      </c>
      <c r="P6" s="555">
        <v>0.08</v>
      </c>
      <c r="Q6" s="516">
        <v>11.96</v>
      </c>
      <c r="R6" s="513">
        <v>55.2</v>
      </c>
      <c r="S6" s="513">
        <v>21.79</v>
      </c>
      <c r="T6" s="513">
        <v>1.26</v>
      </c>
      <c r="U6" s="513">
        <v>108.56</v>
      </c>
      <c r="V6" s="513">
        <v>1E-4</v>
      </c>
      <c r="W6" s="513">
        <v>1E-4</v>
      </c>
      <c r="X6" s="517">
        <v>0</v>
      </c>
    </row>
    <row r="7" spans="2:24" s="470" customFormat="1" ht="34.5" customHeight="1" thickBot="1">
      <c r="B7" s="795"/>
      <c r="C7" s="796">
        <v>56</v>
      </c>
      <c r="D7" s="796" t="s">
        <v>48</v>
      </c>
      <c r="E7" s="800" t="s">
        <v>70</v>
      </c>
      <c r="F7" s="801">
        <v>205</v>
      </c>
      <c r="G7" s="796"/>
      <c r="H7" s="799">
        <v>6.31</v>
      </c>
      <c r="I7" s="799">
        <v>7.15</v>
      </c>
      <c r="J7" s="799">
        <v>31.59</v>
      </c>
      <c r="K7" s="799">
        <v>215.25</v>
      </c>
      <c r="L7" s="554">
        <v>0.06</v>
      </c>
      <c r="M7" s="550">
        <v>2.3E-2</v>
      </c>
      <c r="N7" s="551">
        <v>0.88</v>
      </c>
      <c r="O7" s="551">
        <v>32.4</v>
      </c>
      <c r="P7" s="552">
        <v>0.1</v>
      </c>
      <c r="Q7" s="554">
        <v>184.17</v>
      </c>
      <c r="R7" s="551">
        <v>173.51</v>
      </c>
      <c r="S7" s="551">
        <v>31.67</v>
      </c>
      <c r="T7" s="551">
        <v>0.41</v>
      </c>
      <c r="U7" s="551">
        <v>228.17</v>
      </c>
      <c r="V7" s="551">
        <v>1.4E-2</v>
      </c>
      <c r="W7" s="551">
        <v>6.0000000000000001E-3</v>
      </c>
      <c r="X7" s="555">
        <v>0.04</v>
      </c>
    </row>
    <row r="8" spans="2:24" s="470" customFormat="1" ht="34.5" customHeight="1" thickBot="1">
      <c r="B8" s="795"/>
      <c r="C8" s="796">
        <v>114</v>
      </c>
      <c r="D8" s="796" t="s">
        <v>37</v>
      </c>
      <c r="E8" s="802" t="s">
        <v>42</v>
      </c>
      <c r="F8" s="801">
        <v>200</v>
      </c>
      <c r="G8" s="796"/>
      <c r="H8" s="799">
        <v>0.2</v>
      </c>
      <c r="I8" s="799">
        <v>0</v>
      </c>
      <c r="J8" s="799">
        <v>11</v>
      </c>
      <c r="K8" s="799">
        <v>44.8</v>
      </c>
      <c r="L8" s="554">
        <v>0</v>
      </c>
      <c r="M8" s="550">
        <v>0</v>
      </c>
      <c r="N8" s="551">
        <v>0.08</v>
      </c>
      <c r="O8" s="551">
        <v>0</v>
      </c>
      <c r="P8" s="555">
        <v>0</v>
      </c>
      <c r="Q8" s="554">
        <v>13.56</v>
      </c>
      <c r="R8" s="551">
        <v>7.66</v>
      </c>
      <c r="S8" s="551">
        <v>4.08</v>
      </c>
      <c r="T8" s="551">
        <v>0.8</v>
      </c>
      <c r="U8" s="551">
        <v>0.68</v>
      </c>
      <c r="V8" s="551">
        <v>0</v>
      </c>
      <c r="W8" s="551">
        <v>0</v>
      </c>
      <c r="X8" s="555">
        <v>0</v>
      </c>
    </row>
    <row r="9" spans="2:24" s="470" customFormat="1" ht="34.5" customHeight="1" thickBot="1">
      <c r="B9" s="795"/>
      <c r="C9" s="803">
        <v>121</v>
      </c>
      <c r="D9" s="796" t="s">
        <v>10</v>
      </c>
      <c r="E9" s="802" t="s">
        <v>41</v>
      </c>
      <c r="F9" s="801">
        <v>20</v>
      </c>
      <c r="G9" s="796"/>
      <c r="H9" s="799">
        <v>1.44</v>
      </c>
      <c r="I9" s="799">
        <v>0.13</v>
      </c>
      <c r="J9" s="799">
        <v>9.83</v>
      </c>
      <c r="K9" s="799">
        <v>50.44</v>
      </c>
      <c r="L9" s="554">
        <v>0.04</v>
      </c>
      <c r="M9" s="550">
        <v>7.0000000000000001E-3</v>
      </c>
      <c r="N9" s="551">
        <v>0</v>
      </c>
      <c r="O9" s="551">
        <v>0</v>
      </c>
      <c r="P9" s="552">
        <v>0</v>
      </c>
      <c r="Q9" s="554">
        <v>7.5</v>
      </c>
      <c r="R9" s="551">
        <v>24.6</v>
      </c>
      <c r="S9" s="551">
        <v>9.9</v>
      </c>
      <c r="T9" s="551">
        <v>0.45</v>
      </c>
      <c r="U9" s="551">
        <v>18.399999999999999</v>
      </c>
      <c r="V9" s="551">
        <v>0</v>
      </c>
      <c r="W9" s="551">
        <v>0</v>
      </c>
      <c r="X9" s="555">
        <v>0</v>
      </c>
    </row>
    <row r="10" spans="2:24" s="470" customFormat="1" ht="34.5" customHeight="1" thickBot="1">
      <c r="B10" s="795"/>
      <c r="C10" s="796">
        <v>120</v>
      </c>
      <c r="D10" s="796" t="s">
        <v>11</v>
      </c>
      <c r="E10" s="797" t="s">
        <v>9</v>
      </c>
      <c r="F10" s="796">
        <v>20</v>
      </c>
      <c r="G10" s="796"/>
      <c r="H10" s="799">
        <v>1.1399999999999999</v>
      </c>
      <c r="I10" s="799">
        <v>0.22</v>
      </c>
      <c r="J10" s="799">
        <v>7.44</v>
      </c>
      <c r="K10" s="804">
        <v>36.26</v>
      </c>
      <c r="L10" s="554">
        <v>0.02</v>
      </c>
      <c r="M10" s="550">
        <v>2.4E-2</v>
      </c>
      <c r="N10" s="551">
        <v>0.08</v>
      </c>
      <c r="O10" s="551">
        <v>0</v>
      </c>
      <c r="P10" s="555">
        <v>0</v>
      </c>
      <c r="Q10" s="554">
        <v>6.8</v>
      </c>
      <c r="R10" s="551">
        <v>24</v>
      </c>
      <c r="S10" s="551">
        <v>8.1999999999999993</v>
      </c>
      <c r="T10" s="551">
        <v>0.46</v>
      </c>
      <c r="U10" s="551">
        <v>73.5</v>
      </c>
      <c r="V10" s="551">
        <v>2E-3</v>
      </c>
      <c r="W10" s="551">
        <v>2E-3</v>
      </c>
      <c r="X10" s="555">
        <v>1.2E-2</v>
      </c>
    </row>
    <row r="11" spans="2:24" s="470" customFormat="1" ht="34.5" customHeight="1" thickBot="1">
      <c r="B11" s="795"/>
      <c r="C11" s="796"/>
      <c r="D11" s="796"/>
      <c r="E11" s="805" t="s">
        <v>16</v>
      </c>
      <c r="F11" s="806">
        <f>F6+F7+F8+F9+F10</f>
        <v>545</v>
      </c>
      <c r="G11" s="796"/>
      <c r="H11" s="796">
        <f t="shared" ref="H11:X11" si="0">H6+H7+H8+H9+H10</f>
        <v>13.53</v>
      </c>
      <c r="I11" s="796">
        <f t="shared" si="0"/>
        <v>13.810000000000002</v>
      </c>
      <c r="J11" s="796">
        <f t="shared" si="0"/>
        <v>101.3</v>
      </c>
      <c r="K11" s="807">
        <f t="shared" si="0"/>
        <v>595.20000000000005</v>
      </c>
      <c r="L11" s="808">
        <f t="shared" si="0"/>
        <v>0.21</v>
      </c>
      <c r="M11" s="809">
        <f t="shared" si="0"/>
        <v>0.10400000000000001</v>
      </c>
      <c r="N11" s="809">
        <f t="shared" si="0"/>
        <v>2.54</v>
      </c>
      <c r="O11" s="809">
        <f t="shared" si="0"/>
        <v>52.4</v>
      </c>
      <c r="P11" s="810">
        <f t="shared" si="0"/>
        <v>0.18</v>
      </c>
      <c r="Q11" s="808">
        <f t="shared" si="0"/>
        <v>223.99</v>
      </c>
      <c r="R11" s="809">
        <f t="shared" si="0"/>
        <v>284.96999999999997</v>
      </c>
      <c r="S11" s="809">
        <f t="shared" si="0"/>
        <v>75.64</v>
      </c>
      <c r="T11" s="809">
        <f t="shared" si="0"/>
        <v>3.38</v>
      </c>
      <c r="U11" s="809">
        <f t="shared" si="0"/>
        <v>429.31</v>
      </c>
      <c r="V11" s="809">
        <f t="shared" si="0"/>
        <v>1.61E-2</v>
      </c>
      <c r="W11" s="809">
        <f t="shared" si="0"/>
        <v>8.0999999999999996E-3</v>
      </c>
      <c r="X11" s="810">
        <f t="shared" si="0"/>
        <v>5.2000000000000005E-2</v>
      </c>
    </row>
    <row r="12" spans="2:24" s="470" customFormat="1" ht="34.5" customHeight="1" thickBot="1">
      <c r="B12" s="795"/>
      <c r="C12" s="796"/>
      <c r="D12" s="796"/>
      <c r="E12" s="805" t="s">
        <v>17</v>
      </c>
      <c r="F12" s="796"/>
      <c r="G12" s="796"/>
      <c r="H12" s="796"/>
      <c r="I12" s="796"/>
      <c r="J12" s="796"/>
      <c r="K12" s="811">
        <f>K11/23.5</f>
        <v>25.327659574468086</v>
      </c>
      <c r="L12" s="738"/>
      <c r="M12" s="742"/>
      <c r="N12" s="812"/>
      <c r="O12" s="812"/>
      <c r="P12" s="813"/>
      <c r="Q12" s="814"/>
      <c r="R12" s="812"/>
      <c r="S12" s="812"/>
      <c r="T12" s="812"/>
      <c r="U12" s="812"/>
      <c r="V12" s="812"/>
      <c r="W12" s="812"/>
      <c r="X12" s="813"/>
    </row>
    <row r="13" spans="2:24">
      <c r="B13" s="2"/>
      <c r="C13" s="4"/>
      <c r="D13" s="2"/>
      <c r="E13" s="2"/>
      <c r="F13" s="2"/>
      <c r="G13" s="6"/>
      <c r="H13" s="7"/>
      <c r="I13" s="6"/>
      <c r="J13" s="2"/>
      <c r="K13" s="9"/>
      <c r="L13" s="2"/>
      <c r="M13" s="2"/>
      <c r="N13" s="2"/>
    </row>
    <row r="15" spans="2:24" ht="15.75">
      <c r="B15" s="344" t="s">
        <v>51</v>
      </c>
      <c r="C15" s="349"/>
      <c r="D15" s="8"/>
    </row>
    <row r="16" spans="2:24" ht="15.75">
      <c r="B16" s="345" t="s">
        <v>52</v>
      </c>
      <c r="C16" s="350"/>
      <c r="D16" s="8"/>
    </row>
  </sheetData>
  <mergeCells count="10">
    <mergeCell ref="L4:P4"/>
    <mergeCell ref="Q4:X4"/>
    <mergeCell ref="B4:B5"/>
    <mergeCell ref="C4:C5"/>
    <mergeCell ref="D4:D5"/>
    <mergeCell ref="E4:E5"/>
    <mergeCell ref="F4:F5"/>
    <mergeCell ref="G4:G5"/>
    <mergeCell ref="K4:K5"/>
    <mergeCell ref="H4:J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Z28"/>
  <sheetViews>
    <sheetView zoomScale="60" zoomScaleNormal="60" workbookViewId="0">
      <selection activeCell="F29" sqref="F29"/>
    </sheetView>
  </sheetViews>
  <sheetFormatPr defaultRowHeight="15"/>
  <cols>
    <col min="2" max="2" width="16.85546875" customWidth="1"/>
    <col min="3" max="3" width="10.7109375" style="5" customWidth="1"/>
    <col min="4" max="4" width="15.7109375" style="5" customWidth="1"/>
    <col min="5" max="5" width="23" customWidth="1"/>
    <col min="6" max="6" width="60.5703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6" s="475" customFormat="1" ht="26.25">
      <c r="B2" s="471" t="s">
        <v>1</v>
      </c>
      <c r="C2" s="472"/>
      <c r="D2" s="472"/>
      <c r="E2" s="479">
        <v>44883</v>
      </c>
      <c r="F2" s="471"/>
      <c r="G2" s="473" t="s">
        <v>2</v>
      </c>
      <c r="H2" s="480">
        <v>10</v>
      </c>
      <c r="I2" s="474"/>
      <c r="L2" s="476"/>
      <c r="M2" s="477"/>
      <c r="N2" s="478"/>
    </row>
    <row r="3" spans="2:26" ht="15.75" thickBot="1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2" customFormat="1" ht="21.75" customHeight="1" thickBot="1">
      <c r="B4" s="445" t="s">
        <v>0</v>
      </c>
      <c r="C4" s="459"/>
      <c r="D4" s="448" t="s">
        <v>106</v>
      </c>
      <c r="E4" s="445" t="s">
        <v>33</v>
      </c>
      <c r="F4" s="447" t="s">
        <v>32</v>
      </c>
      <c r="G4" s="447" t="s">
        <v>21</v>
      </c>
      <c r="H4" s="447" t="s">
        <v>31</v>
      </c>
      <c r="I4" s="451" t="s">
        <v>18</v>
      </c>
      <c r="J4" s="452"/>
      <c r="K4" s="453"/>
      <c r="L4" s="448" t="s">
        <v>107</v>
      </c>
      <c r="M4" s="438" t="s">
        <v>19</v>
      </c>
      <c r="N4" s="439"/>
      <c r="O4" s="440"/>
      <c r="P4" s="440"/>
      <c r="Q4" s="441"/>
      <c r="R4" s="451" t="s">
        <v>20</v>
      </c>
      <c r="S4" s="454"/>
      <c r="T4" s="454"/>
      <c r="U4" s="454"/>
      <c r="V4" s="454"/>
      <c r="W4" s="454"/>
      <c r="X4" s="454"/>
      <c r="Y4" s="455"/>
    </row>
    <row r="5" spans="2:26" s="12" customFormat="1" ht="46.5" thickBot="1">
      <c r="B5" s="446"/>
      <c r="C5" s="446"/>
      <c r="D5" s="449"/>
      <c r="E5" s="446"/>
      <c r="F5" s="446"/>
      <c r="G5" s="446"/>
      <c r="H5" s="446"/>
      <c r="I5" s="66" t="s">
        <v>22</v>
      </c>
      <c r="J5" s="260" t="s">
        <v>23</v>
      </c>
      <c r="K5" s="66" t="s">
        <v>24</v>
      </c>
      <c r="L5" s="463"/>
      <c r="M5" s="200" t="s">
        <v>25</v>
      </c>
      <c r="N5" s="200" t="s">
        <v>75</v>
      </c>
      <c r="O5" s="200" t="s">
        <v>26</v>
      </c>
      <c r="P5" s="259" t="s">
        <v>76</v>
      </c>
      <c r="Q5" s="200" t="s">
        <v>77</v>
      </c>
      <c r="R5" s="200" t="s">
        <v>27</v>
      </c>
      <c r="S5" s="200" t="s">
        <v>28</v>
      </c>
      <c r="T5" s="200" t="s">
        <v>29</v>
      </c>
      <c r="U5" s="200" t="s">
        <v>30</v>
      </c>
      <c r="V5" s="200" t="s">
        <v>78</v>
      </c>
      <c r="W5" s="200" t="s">
        <v>79</v>
      </c>
      <c r="X5" s="200" t="s">
        <v>80</v>
      </c>
      <c r="Y5" s="260" t="s">
        <v>81</v>
      </c>
    </row>
    <row r="6" spans="2:26" s="12" customFormat="1" ht="26.45" customHeight="1">
      <c r="B6" s="336" t="s">
        <v>4</v>
      </c>
      <c r="C6" s="377" t="s">
        <v>54</v>
      </c>
      <c r="D6" s="378">
        <v>6</v>
      </c>
      <c r="E6" s="379" t="s">
        <v>15</v>
      </c>
      <c r="F6" s="380" t="s">
        <v>101</v>
      </c>
      <c r="G6" s="385">
        <v>60</v>
      </c>
      <c r="H6" s="283"/>
      <c r="I6" s="376">
        <v>0.85</v>
      </c>
      <c r="J6" s="289">
        <v>5.05</v>
      </c>
      <c r="K6" s="292">
        <v>7.56</v>
      </c>
      <c r="L6" s="284">
        <v>79.599999999999994</v>
      </c>
      <c r="M6" s="288">
        <v>0.02</v>
      </c>
      <c r="N6" s="289">
        <v>0.02</v>
      </c>
      <c r="O6" s="289">
        <v>18.5</v>
      </c>
      <c r="P6" s="290">
        <v>200</v>
      </c>
      <c r="Q6" s="292">
        <v>0</v>
      </c>
      <c r="R6" s="288">
        <v>22.79</v>
      </c>
      <c r="S6" s="289">
        <v>18.149999999999999</v>
      </c>
      <c r="T6" s="289">
        <v>10.24</v>
      </c>
      <c r="U6" s="289">
        <v>0.33</v>
      </c>
      <c r="V6" s="289">
        <v>140.16999999999999</v>
      </c>
      <c r="W6" s="289">
        <v>1.6999999999999999E-3</v>
      </c>
      <c r="X6" s="289">
        <v>1.2999999999999999E-4</v>
      </c>
      <c r="Y6" s="291">
        <v>0.01</v>
      </c>
    </row>
    <row r="7" spans="2:26" s="12" customFormat="1" ht="26.45" customHeight="1">
      <c r="B7" s="336"/>
      <c r="C7" s="367" t="s">
        <v>56</v>
      </c>
      <c r="D7" s="220">
        <v>13</v>
      </c>
      <c r="E7" s="116" t="s">
        <v>5</v>
      </c>
      <c r="F7" s="381" t="s">
        <v>46</v>
      </c>
      <c r="G7" s="386">
        <v>60</v>
      </c>
      <c r="H7" s="113"/>
      <c r="I7" s="309">
        <v>1.2</v>
      </c>
      <c r="J7" s="310">
        <v>4.26</v>
      </c>
      <c r="K7" s="387">
        <v>6.18</v>
      </c>
      <c r="L7" s="368">
        <v>67.92</v>
      </c>
      <c r="M7" s="147">
        <v>0.03</v>
      </c>
      <c r="N7" s="55">
        <v>0.02</v>
      </c>
      <c r="O7" s="55">
        <v>7.44</v>
      </c>
      <c r="P7" s="55">
        <v>930</v>
      </c>
      <c r="Q7" s="263">
        <v>0</v>
      </c>
      <c r="R7" s="147">
        <v>24.87</v>
      </c>
      <c r="S7" s="55">
        <v>42.95</v>
      </c>
      <c r="T7" s="55">
        <v>26.03</v>
      </c>
      <c r="U7" s="55">
        <v>0.76</v>
      </c>
      <c r="V7" s="55">
        <v>199.1</v>
      </c>
      <c r="W7" s="55">
        <v>2E-3</v>
      </c>
      <c r="X7" s="55">
        <v>0</v>
      </c>
      <c r="Y7" s="72">
        <v>0.04</v>
      </c>
    </row>
    <row r="8" spans="2:26" s="29" customFormat="1" ht="26.45" customHeight="1">
      <c r="B8" s="93"/>
      <c r="C8" s="217" t="s">
        <v>54</v>
      </c>
      <c r="D8" s="112">
        <v>91</v>
      </c>
      <c r="E8" s="105" t="s">
        <v>59</v>
      </c>
      <c r="F8" s="305" t="s">
        <v>63</v>
      </c>
      <c r="G8" s="112">
        <v>90</v>
      </c>
      <c r="H8" s="222"/>
      <c r="I8" s="150">
        <v>17.25</v>
      </c>
      <c r="J8" s="44">
        <v>14.98</v>
      </c>
      <c r="K8" s="58">
        <v>7.87</v>
      </c>
      <c r="L8" s="149">
        <v>235.78</v>
      </c>
      <c r="M8" s="43">
        <v>7.0000000000000007E-2</v>
      </c>
      <c r="N8" s="43">
        <v>0.12</v>
      </c>
      <c r="O8" s="44">
        <v>0.81</v>
      </c>
      <c r="P8" s="44">
        <v>10</v>
      </c>
      <c r="Q8" s="45">
        <v>0.02</v>
      </c>
      <c r="R8" s="150">
        <v>24.88</v>
      </c>
      <c r="S8" s="44">
        <v>155.37</v>
      </c>
      <c r="T8" s="44">
        <v>19.91</v>
      </c>
      <c r="U8" s="44">
        <v>1.72</v>
      </c>
      <c r="V8" s="44">
        <v>234.74</v>
      </c>
      <c r="W8" s="44">
        <v>5.5700000000000003E-3</v>
      </c>
      <c r="X8" s="44">
        <v>9.1E-4</v>
      </c>
      <c r="Y8" s="58">
        <v>0.08</v>
      </c>
    </row>
    <row r="9" spans="2:26" s="29" customFormat="1" ht="26.45" customHeight="1">
      <c r="B9" s="93"/>
      <c r="C9" s="218" t="s">
        <v>56</v>
      </c>
      <c r="D9" s="113">
        <v>89</v>
      </c>
      <c r="E9" s="311" t="s">
        <v>6</v>
      </c>
      <c r="F9" s="330" t="s">
        <v>64</v>
      </c>
      <c r="G9" s="331">
        <v>90</v>
      </c>
      <c r="H9" s="106"/>
      <c r="I9" s="191">
        <v>18.13</v>
      </c>
      <c r="J9" s="46">
        <v>17.05</v>
      </c>
      <c r="K9" s="59">
        <v>3.69</v>
      </c>
      <c r="L9" s="190">
        <v>240.96</v>
      </c>
      <c r="M9" s="232">
        <v>0.06</v>
      </c>
      <c r="N9" s="321">
        <v>0.13</v>
      </c>
      <c r="O9" s="61">
        <v>1.06</v>
      </c>
      <c r="P9" s="61">
        <v>0</v>
      </c>
      <c r="Q9" s="254">
        <v>0</v>
      </c>
      <c r="R9" s="232">
        <v>17.03</v>
      </c>
      <c r="S9" s="61">
        <v>176.72</v>
      </c>
      <c r="T9" s="61">
        <v>23.18</v>
      </c>
      <c r="U9" s="61">
        <v>2.61</v>
      </c>
      <c r="V9" s="61">
        <v>317</v>
      </c>
      <c r="W9" s="61">
        <v>7.0000000000000001E-3</v>
      </c>
      <c r="X9" s="61">
        <v>3.5E-4</v>
      </c>
      <c r="Y9" s="233">
        <v>0.06</v>
      </c>
    </row>
    <row r="10" spans="2:26" s="29" customFormat="1" ht="26.45" customHeight="1">
      <c r="B10" s="93"/>
      <c r="C10" s="110"/>
      <c r="D10" s="85">
        <v>54</v>
      </c>
      <c r="E10" s="295" t="s">
        <v>60</v>
      </c>
      <c r="F10" s="83" t="s">
        <v>34</v>
      </c>
      <c r="G10" s="85">
        <v>150</v>
      </c>
      <c r="H10" s="68"/>
      <c r="I10" s="166">
        <v>7.2</v>
      </c>
      <c r="J10" s="16">
        <v>5.0999999999999996</v>
      </c>
      <c r="K10" s="38">
        <v>33.9</v>
      </c>
      <c r="L10" s="165">
        <v>210.3</v>
      </c>
      <c r="M10" s="166">
        <v>0.21</v>
      </c>
      <c r="N10" s="15">
        <v>0.11</v>
      </c>
      <c r="O10" s="16">
        <v>0</v>
      </c>
      <c r="P10" s="16">
        <v>0</v>
      </c>
      <c r="Q10" s="38">
        <v>0</v>
      </c>
      <c r="R10" s="166">
        <v>14.55</v>
      </c>
      <c r="S10" s="16">
        <v>208.87</v>
      </c>
      <c r="T10" s="16">
        <v>139.99</v>
      </c>
      <c r="U10" s="16">
        <v>4.68</v>
      </c>
      <c r="V10" s="16">
        <v>273.8</v>
      </c>
      <c r="W10" s="16">
        <v>3.0000000000000001E-3</v>
      </c>
      <c r="X10" s="16">
        <v>5.0000000000000001E-3</v>
      </c>
      <c r="Y10" s="38">
        <v>0.02</v>
      </c>
    </row>
    <row r="11" spans="2:26" s="29" customFormat="1" ht="42.75" customHeight="1">
      <c r="B11" s="93"/>
      <c r="C11" s="175"/>
      <c r="D11" s="323">
        <v>107</v>
      </c>
      <c r="E11" s="82" t="s">
        <v>13</v>
      </c>
      <c r="F11" s="203" t="s">
        <v>89</v>
      </c>
      <c r="G11" s="333">
        <v>200</v>
      </c>
      <c r="H11" s="110"/>
      <c r="I11" s="145">
        <v>0.8</v>
      </c>
      <c r="J11" s="11">
        <v>0.2</v>
      </c>
      <c r="K11" s="34">
        <v>23.2</v>
      </c>
      <c r="L11" s="151">
        <v>94.4</v>
      </c>
      <c r="M11" s="145">
        <v>0.02</v>
      </c>
      <c r="N11" s="11"/>
      <c r="O11" s="11">
        <v>4</v>
      </c>
      <c r="P11" s="11">
        <v>0</v>
      </c>
      <c r="Q11" s="14"/>
      <c r="R11" s="145">
        <v>16</v>
      </c>
      <c r="S11" s="11">
        <v>18</v>
      </c>
      <c r="T11" s="11">
        <v>10</v>
      </c>
      <c r="U11" s="11">
        <v>0.4</v>
      </c>
      <c r="V11" s="11"/>
      <c r="W11" s="11"/>
      <c r="X11" s="11"/>
      <c r="Y11" s="34"/>
    </row>
    <row r="12" spans="2:26" s="29" customFormat="1" ht="26.45" customHeight="1">
      <c r="B12" s="93"/>
      <c r="C12" s="110"/>
      <c r="D12" s="87">
        <v>119</v>
      </c>
      <c r="E12" s="82" t="s">
        <v>10</v>
      </c>
      <c r="F12" s="92" t="s">
        <v>14</v>
      </c>
      <c r="G12" s="90">
        <v>20</v>
      </c>
      <c r="H12" s="82"/>
      <c r="I12" s="145">
        <v>1.4</v>
      </c>
      <c r="J12" s="11">
        <v>0.14000000000000001</v>
      </c>
      <c r="K12" s="34">
        <v>8.8000000000000007</v>
      </c>
      <c r="L12" s="152">
        <v>48</v>
      </c>
      <c r="M12" s="166">
        <v>0.02</v>
      </c>
      <c r="N12" s="16">
        <v>6.0000000000000001E-3</v>
      </c>
      <c r="O12" s="16">
        <v>0</v>
      </c>
      <c r="P12" s="16">
        <v>0</v>
      </c>
      <c r="Q12" s="17">
        <v>0</v>
      </c>
      <c r="R12" s="166">
        <v>7.4</v>
      </c>
      <c r="S12" s="16">
        <v>43.6</v>
      </c>
      <c r="T12" s="16">
        <v>13</v>
      </c>
      <c r="U12" s="16">
        <v>0.56000000000000005</v>
      </c>
      <c r="V12" s="16">
        <v>18.600000000000001</v>
      </c>
      <c r="W12" s="16">
        <v>5.9999999999999995E-4</v>
      </c>
      <c r="X12" s="16">
        <v>1E-3</v>
      </c>
      <c r="Y12" s="38">
        <v>0</v>
      </c>
      <c r="Z12" s="12"/>
    </row>
    <row r="13" spans="2:26" s="29" customFormat="1" ht="40.5" customHeight="1">
      <c r="B13" s="93"/>
      <c r="C13" s="110"/>
      <c r="D13" s="134">
        <v>120</v>
      </c>
      <c r="E13" s="82" t="s">
        <v>11</v>
      </c>
      <c r="F13" s="92" t="s">
        <v>39</v>
      </c>
      <c r="G13" s="84">
        <v>20</v>
      </c>
      <c r="H13" s="153"/>
      <c r="I13" s="145">
        <v>1.1399999999999999</v>
      </c>
      <c r="J13" s="11">
        <v>0.22</v>
      </c>
      <c r="K13" s="34">
        <v>7.44</v>
      </c>
      <c r="L13" s="118">
        <v>36.26</v>
      </c>
      <c r="M13" s="166">
        <v>0.02</v>
      </c>
      <c r="N13" s="15">
        <v>2.4E-2</v>
      </c>
      <c r="O13" s="16">
        <v>0.08</v>
      </c>
      <c r="P13" s="16">
        <v>0</v>
      </c>
      <c r="Q13" s="38">
        <v>0</v>
      </c>
      <c r="R13" s="166">
        <v>6.8</v>
      </c>
      <c r="S13" s="16">
        <v>24</v>
      </c>
      <c r="T13" s="16">
        <v>8.1999999999999993</v>
      </c>
      <c r="U13" s="16">
        <v>0.46</v>
      </c>
      <c r="V13" s="16">
        <v>73.5</v>
      </c>
      <c r="W13" s="16">
        <v>2E-3</v>
      </c>
      <c r="X13" s="16">
        <v>2E-3</v>
      </c>
      <c r="Y13" s="38">
        <v>1.2E-2</v>
      </c>
    </row>
    <row r="14" spans="2:26" s="29" customFormat="1" ht="26.25" customHeight="1">
      <c r="B14" s="93"/>
      <c r="C14" s="217" t="s">
        <v>54</v>
      </c>
      <c r="D14" s="206"/>
      <c r="E14" s="105"/>
      <c r="F14" s="181" t="s">
        <v>16</v>
      </c>
      <c r="G14" s="178">
        <f>G6+G8+'7 день '!G8+G11+G12+G13</f>
        <v>540</v>
      </c>
      <c r="H14" s="222"/>
      <c r="I14" s="122">
        <f>I6+I8+'7 день '!I8+I11+I12+I13</f>
        <v>24.740000000000002</v>
      </c>
      <c r="J14" s="18">
        <f>J6+J8+'7 день '!J8+J11+J12+J13</f>
        <v>25.54</v>
      </c>
      <c r="K14" s="51">
        <f>K6+K8+'7 день '!K8+K11+K12+K13</f>
        <v>87.11999999999999</v>
      </c>
      <c r="L14" s="314">
        <f>L6+L8+'7 день '!L8+L11+L12+L13</f>
        <v>680.49</v>
      </c>
      <c r="M14" s="42">
        <f>M6+M8+'7 день '!M8+M11+M12+M13</f>
        <v>0.18</v>
      </c>
      <c r="N14" s="18">
        <f>N6+N8+'7 день '!N8+N11+N12+N13</f>
        <v>0.19999999999999998</v>
      </c>
      <c r="O14" s="18">
        <f>O6+O8+'7 день '!O8+O11+O12+O13</f>
        <v>23.389999999999997</v>
      </c>
      <c r="P14" s="18">
        <f>P6+P8+'7 день '!P8+P11+P12+P13</f>
        <v>228.9</v>
      </c>
      <c r="Q14" s="73">
        <f>Q6+Q8+'7 день '!Q8+Q11+Q12+Q13</f>
        <v>0.1</v>
      </c>
      <c r="R14" s="122">
        <f>R6+R8+'7 день '!R8+R11+R12+R13</f>
        <v>82.820000000000007</v>
      </c>
      <c r="S14" s="18">
        <f>S6+S8+'7 день '!S8+S11+S12+S13</f>
        <v>338.95000000000005</v>
      </c>
      <c r="T14" s="18">
        <f>T6+T8+'7 день '!T8+T11+T12+T13</f>
        <v>87.87</v>
      </c>
      <c r="U14" s="18">
        <f>U6+U8+'7 день '!U8+U11+U12+U13</f>
        <v>4</v>
      </c>
      <c r="V14" s="18">
        <f>V6+V8+'7 день '!V8+V11+V12+V13</f>
        <v>467.53</v>
      </c>
      <c r="W14" s="18">
        <f>W6+W8+'7 день '!W8+W11+W12+W13</f>
        <v>9.8700000000000003E-3</v>
      </c>
      <c r="X14" s="18">
        <f>X6+X8+'7 день '!X8+X11+X12+X13</f>
        <v>1.204E-2</v>
      </c>
      <c r="Y14" s="51">
        <f>Y6+Y8+'7 день '!Y8+Y11+Y12+Y13</f>
        <v>0.129</v>
      </c>
    </row>
    <row r="15" spans="2:26" s="29" customFormat="1" ht="23.25" customHeight="1">
      <c r="B15" s="93"/>
      <c r="C15" s="218" t="s">
        <v>56</v>
      </c>
      <c r="D15" s="144"/>
      <c r="E15" s="296"/>
      <c r="F15" s="182" t="s">
        <v>16</v>
      </c>
      <c r="G15" s="177">
        <f>G7+G9+'7 день '!G8+G11+G12+G13</f>
        <v>540</v>
      </c>
      <c r="H15" s="223"/>
      <c r="I15" s="225">
        <f>I7+I9+'7 день '!I8+I11+I12+I13</f>
        <v>25.97</v>
      </c>
      <c r="J15" s="52">
        <f>J7+J9+'7 день '!J8+J11+J12+J13</f>
        <v>26.82</v>
      </c>
      <c r="K15" s="226">
        <f>K7+K9+'7 день '!K8+K11+K12+K13</f>
        <v>81.559999999999988</v>
      </c>
      <c r="L15" s="315">
        <f>L7+L9+'7 день '!L8+L11+L12+L13</f>
        <v>673.99</v>
      </c>
      <c r="M15" s="53">
        <f>M7+M9+'7 день '!M8+M11+M12+M13</f>
        <v>0.17999999999999997</v>
      </c>
      <c r="N15" s="52">
        <f>N7+N9+'7 день '!N8+N11+N12+N13</f>
        <v>0.21</v>
      </c>
      <c r="O15" s="52">
        <f>O7+O9+'7 день '!O8+O11+O12+O13</f>
        <v>12.58</v>
      </c>
      <c r="P15" s="52">
        <f>P7+P9+'7 день '!P8+P11+P12+P13</f>
        <v>948.9</v>
      </c>
      <c r="Q15" s="229">
        <f>Q7+Q9+'7 день '!Q8+Q11+Q12+Q13</f>
        <v>0.08</v>
      </c>
      <c r="R15" s="225">
        <f>R7+R9+'7 день '!R8+R11+R12+R13</f>
        <v>77.050000000000011</v>
      </c>
      <c r="S15" s="52">
        <f>S7+S9+'7 день '!S8+S11+S12+S13</f>
        <v>385.1</v>
      </c>
      <c r="T15" s="52">
        <f>T7+T9+'7 день '!T8+T11+T12+T13</f>
        <v>106.93</v>
      </c>
      <c r="U15" s="52">
        <f>U7+U9+'7 день '!U8+U11+U12+U13</f>
        <v>5.3200000000000012</v>
      </c>
      <c r="V15" s="52">
        <f>V7+V9+'7 день '!V8+V11+V12+V13</f>
        <v>608.72</v>
      </c>
      <c r="W15" s="52">
        <f>W7+W9+'7 день '!W8+W11+W12+W13</f>
        <v>1.1600000000000001E-2</v>
      </c>
      <c r="X15" s="52">
        <f>X7+X9+'7 день '!X8+X11+X12+X13</f>
        <v>1.1350000000000001E-2</v>
      </c>
      <c r="Y15" s="226">
        <f>Y7+Y9+'7 день '!Y8+Y11+Y12+Y13</f>
        <v>0.13900000000000001</v>
      </c>
    </row>
    <row r="16" spans="2:26" s="29" customFormat="1" ht="23.25" customHeight="1">
      <c r="B16" s="93"/>
      <c r="C16" s="217" t="s">
        <v>54</v>
      </c>
      <c r="D16" s="143"/>
      <c r="E16" s="267"/>
      <c r="F16" s="356" t="s">
        <v>17</v>
      </c>
      <c r="G16" s="202"/>
      <c r="H16" s="224"/>
      <c r="I16" s="227"/>
      <c r="J16" s="70"/>
      <c r="K16" s="71"/>
      <c r="L16" s="312">
        <f>L14/23.5</f>
        <v>28.957021276595746</v>
      </c>
      <c r="M16" s="228"/>
      <c r="N16" s="228"/>
      <c r="O16" s="70"/>
      <c r="P16" s="70"/>
      <c r="Q16" s="230"/>
      <c r="R16" s="227"/>
      <c r="S16" s="70"/>
      <c r="T16" s="70"/>
      <c r="U16" s="70"/>
      <c r="V16" s="70"/>
      <c r="W16" s="70"/>
      <c r="X16" s="70"/>
      <c r="Y16" s="71"/>
    </row>
    <row r="17" spans="2:25" s="29" customFormat="1" ht="23.25" customHeight="1" thickBot="1">
      <c r="B17" s="93"/>
      <c r="C17" s="219" t="s">
        <v>56</v>
      </c>
      <c r="D17" s="115"/>
      <c r="E17" s="107"/>
      <c r="F17" s="357" t="s">
        <v>17</v>
      </c>
      <c r="G17" s="298"/>
      <c r="H17" s="303"/>
      <c r="I17" s="184"/>
      <c r="J17" s="103"/>
      <c r="K17" s="104"/>
      <c r="L17" s="313">
        <f>L15/23.5</f>
        <v>28.680425531914896</v>
      </c>
      <c r="M17" s="299"/>
      <c r="N17" s="299"/>
      <c r="O17" s="103"/>
      <c r="P17" s="103"/>
      <c r="Q17" s="117"/>
      <c r="R17" s="184"/>
      <c r="S17" s="103"/>
      <c r="T17" s="103"/>
      <c r="U17" s="103"/>
      <c r="V17" s="103"/>
      <c r="W17" s="103"/>
      <c r="X17" s="103"/>
      <c r="Y17" s="104"/>
    </row>
    <row r="18" spans="2:25">
      <c r="B18" s="2"/>
      <c r="C18" s="4"/>
      <c r="D18" s="4"/>
      <c r="E18" s="2"/>
      <c r="F18" s="2"/>
      <c r="G18" s="2"/>
      <c r="H18" s="6"/>
      <c r="I18" s="7"/>
      <c r="J18" s="6"/>
      <c r="K18" s="2"/>
      <c r="L18" s="9"/>
      <c r="M18" s="2"/>
      <c r="N18" s="2"/>
      <c r="O18" s="2"/>
    </row>
    <row r="19" spans="2:25" ht="18.75">
      <c r="B19" s="344" t="s">
        <v>51</v>
      </c>
      <c r="C19" s="358"/>
      <c r="D19" s="349"/>
      <c r="E19" s="349"/>
      <c r="F19" s="20"/>
      <c r="G19" s="21"/>
      <c r="H19" s="8"/>
      <c r="I19" s="8"/>
      <c r="J19" s="8"/>
      <c r="K19" s="8"/>
    </row>
    <row r="20" spans="2:25" ht="18.75">
      <c r="B20" s="345" t="s">
        <v>52</v>
      </c>
      <c r="C20" s="359"/>
      <c r="D20" s="350"/>
      <c r="E20" s="350"/>
      <c r="F20" s="20"/>
      <c r="G20" s="21"/>
      <c r="H20" s="8"/>
      <c r="I20" s="8"/>
      <c r="J20" s="8"/>
      <c r="K20" s="8"/>
    </row>
    <row r="21" spans="2:25" ht="18.75">
      <c r="E21" s="8"/>
      <c r="F21" s="20"/>
      <c r="G21" s="21"/>
      <c r="H21" s="8"/>
      <c r="I21" s="8"/>
      <c r="J21" s="8"/>
      <c r="K21" s="8"/>
    </row>
    <row r="22" spans="2:25">
      <c r="E22" s="8"/>
      <c r="F22" s="8"/>
      <c r="G22" s="8"/>
      <c r="H22" s="8"/>
      <c r="I22" s="8"/>
      <c r="J22" s="8"/>
      <c r="K22" s="8"/>
    </row>
    <row r="24" spans="2:25">
      <c r="E24" s="8"/>
      <c r="F24" s="8"/>
      <c r="G24" s="8"/>
      <c r="H24" s="8"/>
      <c r="I24" s="8"/>
      <c r="J24" s="8"/>
      <c r="K24" s="8"/>
    </row>
    <row r="25" spans="2:25">
      <c r="E25" s="8"/>
      <c r="F25" s="8"/>
      <c r="G25" s="8"/>
      <c r="H25" s="8"/>
      <c r="I25" s="8"/>
      <c r="J25" s="8"/>
      <c r="K25" s="8"/>
    </row>
    <row r="26" spans="2:25">
      <c r="E26" s="8"/>
      <c r="F26" s="8"/>
      <c r="G26" s="8"/>
      <c r="H26" s="8"/>
      <c r="I26" s="8"/>
      <c r="J26" s="8"/>
      <c r="K26" s="8"/>
    </row>
    <row r="27" spans="2:25">
      <c r="E27" s="8"/>
      <c r="F27" s="8"/>
      <c r="G27" s="8"/>
      <c r="H27" s="8"/>
      <c r="I27" s="8"/>
      <c r="J27" s="8"/>
      <c r="K27" s="8"/>
    </row>
    <row r="28" spans="2:25">
      <c r="E28" s="8"/>
      <c r="F28" s="8"/>
      <c r="G28" s="8"/>
      <c r="H28" s="8"/>
      <c r="I28" s="8"/>
      <c r="J28" s="8"/>
      <c r="K28" s="8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3"/>
  <sheetViews>
    <sheetView zoomScale="60" zoomScaleNormal="60" workbookViewId="0">
      <selection activeCell="F22" sqref="F22"/>
    </sheetView>
  </sheetViews>
  <sheetFormatPr defaultRowHeight="15"/>
  <cols>
    <col min="2" max="2" width="16.85546875" customWidth="1"/>
    <col min="3" max="3" width="1.42578125" style="5" customWidth="1"/>
    <col min="4" max="4" width="15.7109375" style="5" customWidth="1"/>
    <col min="5" max="5" width="23.4257812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s="475" customFormat="1" ht="26.25">
      <c r="B2" s="471" t="s">
        <v>1</v>
      </c>
      <c r="C2" s="472"/>
      <c r="D2" s="472"/>
      <c r="E2" s="479">
        <v>44886</v>
      </c>
      <c r="F2" s="471"/>
      <c r="G2" s="473" t="s">
        <v>2</v>
      </c>
      <c r="H2" s="480">
        <v>11</v>
      </c>
      <c r="I2" s="474"/>
      <c r="L2" s="476"/>
      <c r="M2" s="477"/>
      <c r="N2" s="478"/>
    </row>
    <row r="3" spans="2:25" ht="15.75" thickBot="1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2" customFormat="1" ht="21.75" customHeight="1" thickBot="1">
      <c r="B4" s="445" t="s">
        <v>0</v>
      </c>
      <c r="C4" s="447"/>
      <c r="D4" s="448" t="s">
        <v>106</v>
      </c>
      <c r="E4" s="445" t="s">
        <v>33</v>
      </c>
      <c r="F4" s="447" t="s">
        <v>32</v>
      </c>
      <c r="G4" s="447" t="s">
        <v>21</v>
      </c>
      <c r="H4" s="447" t="s">
        <v>31</v>
      </c>
      <c r="I4" s="451" t="s">
        <v>18</v>
      </c>
      <c r="J4" s="452"/>
      <c r="K4" s="453"/>
      <c r="L4" s="448" t="s">
        <v>107</v>
      </c>
      <c r="M4" s="438" t="s">
        <v>19</v>
      </c>
      <c r="N4" s="439"/>
      <c r="O4" s="440"/>
      <c r="P4" s="440"/>
      <c r="Q4" s="441"/>
      <c r="R4" s="451" t="s">
        <v>20</v>
      </c>
      <c r="S4" s="454"/>
      <c r="T4" s="454"/>
      <c r="U4" s="454"/>
      <c r="V4" s="454"/>
      <c r="W4" s="454"/>
      <c r="X4" s="454"/>
      <c r="Y4" s="455"/>
    </row>
    <row r="5" spans="2:25" s="12" customFormat="1" ht="46.5" thickBot="1">
      <c r="B5" s="446"/>
      <c r="C5" s="446"/>
      <c r="D5" s="449"/>
      <c r="E5" s="446"/>
      <c r="F5" s="450"/>
      <c r="G5" s="446"/>
      <c r="H5" s="446"/>
      <c r="I5" s="361" t="s">
        <v>22</v>
      </c>
      <c r="J5" s="363" t="s">
        <v>23</v>
      </c>
      <c r="K5" s="362" t="s">
        <v>24</v>
      </c>
      <c r="L5" s="464"/>
      <c r="M5" s="272" t="s">
        <v>25</v>
      </c>
      <c r="N5" s="272" t="s">
        <v>75</v>
      </c>
      <c r="O5" s="272" t="s">
        <v>26</v>
      </c>
      <c r="P5" s="278" t="s">
        <v>76</v>
      </c>
      <c r="Q5" s="272" t="s">
        <v>77</v>
      </c>
      <c r="R5" s="272" t="s">
        <v>27</v>
      </c>
      <c r="S5" s="272" t="s">
        <v>28</v>
      </c>
      <c r="T5" s="272" t="s">
        <v>29</v>
      </c>
      <c r="U5" s="272" t="s">
        <v>30</v>
      </c>
      <c r="V5" s="272" t="s">
        <v>78</v>
      </c>
      <c r="W5" s="272" t="s">
        <v>79</v>
      </c>
      <c r="X5" s="272" t="s">
        <v>80</v>
      </c>
      <c r="Y5" s="363" t="s">
        <v>81</v>
      </c>
    </row>
    <row r="6" spans="2:25" s="12" customFormat="1" ht="26.45" customHeight="1">
      <c r="B6" s="347"/>
      <c r="C6" s="135"/>
      <c r="D6" s="96" t="s">
        <v>38</v>
      </c>
      <c r="E6" s="342" t="s">
        <v>15</v>
      </c>
      <c r="F6" s="405" t="s">
        <v>35</v>
      </c>
      <c r="G6" s="96">
        <v>17</v>
      </c>
      <c r="H6" s="406"/>
      <c r="I6" s="192">
        <v>1.7</v>
      </c>
      <c r="J6" s="40">
        <v>4.42</v>
      </c>
      <c r="K6" s="41">
        <v>0.85</v>
      </c>
      <c r="L6" s="396">
        <v>49.98</v>
      </c>
      <c r="M6" s="192">
        <v>0</v>
      </c>
      <c r="N6" s="193">
        <v>0</v>
      </c>
      <c r="O6" s="40">
        <v>0.1</v>
      </c>
      <c r="P6" s="40">
        <v>0</v>
      </c>
      <c r="Q6" s="214">
        <v>0</v>
      </c>
      <c r="R6" s="192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29" customFormat="1" ht="26.45" customHeight="1">
      <c r="B7" s="351"/>
      <c r="C7" s="78"/>
      <c r="D7" s="295">
        <v>307</v>
      </c>
      <c r="E7" s="68" t="s">
        <v>62</v>
      </c>
      <c r="F7" s="83" t="s">
        <v>115</v>
      </c>
      <c r="G7" s="68">
        <v>225</v>
      </c>
      <c r="H7" s="109"/>
      <c r="I7" s="210">
        <v>7.11</v>
      </c>
      <c r="J7" s="63">
        <v>7.7</v>
      </c>
      <c r="K7" s="64">
        <v>27.45</v>
      </c>
      <c r="L7" s="372">
        <v>208.35</v>
      </c>
      <c r="M7" s="210">
        <v>0.08</v>
      </c>
      <c r="N7" s="63">
        <v>0.24</v>
      </c>
      <c r="O7" s="63">
        <v>1.19</v>
      </c>
      <c r="P7" s="63">
        <v>40</v>
      </c>
      <c r="Q7" s="64">
        <v>0.16</v>
      </c>
      <c r="R7" s="210">
        <v>203.83</v>
      </c>
      <c r="S7" s="63">
        <v>163.52000000000001</v>
      </c>
      <c r="T7" s="63">
        <v>26.73</v>
      </c>
      <c r="U7" s="63">
        <v>0.43</v>
      </c>
      <c r="V7" s="63">
        <v>247.21</v>
      </c>
      <c r="W7" s="63">
        <v>1.4E-2</v>
      </c>
      <c r="X7" s="63">
        <v>3.5999999999999999E-3</v>
      </c>
      <c r="Y7" s="65">
        <v>0.04</v>
      </c>
    </row>
    <row r="8" spans="2:25" s="29" customFormat="1" ht="27" customHeight="1">
      <c r="B8" s="351"/>
      <c r="C8" s="78"/>
      <c r="D8" s="295">
        <v>114</v>
      </c>
      <c r="E8" s="68" t="s">
        <v>37</v>
      </c>
      <c r="F8" s="99" t="s">
        <v>42</v>
      </c>
      <c r="G8" s="329">
        <v>200</v>
      </c>
      <c r="H8" s="109"/>
      <c r="I8" s="166">
        <v>0.2</v>
      </c>
      <c r="J8" s="16">
        <v>0</v>
      </c>
      <c r="K8" s="17">
        <v>11</v>
      </c>
      <c r="L8" s="174">
        <v>44.8</v>
      </c>
      <c r="M8" s="166">
        <v>0</v>
      </c>
      <c r="N8" s="16">
        <v>0</v>
      </c>
      <c r="O8" s="16">
        <v>0.08</v>
      </c>
      <c r="P8" s="16">
        <v>0</v>
      </c>
      <c r="Q8" s="17">
        <v>0</v>
      </c>
      <c r="R8" s="166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38">
        <v>0</v>
      </c>
    </row>
    <row r="9" spans="2:25" s="29" customFormat="1" ht="29.25" customHeight="1">
      <c r="B9" s="351"/>
      <c r="C9" s="78"/>
      <c r="D9" s="295" t="s">
        <v>97</v>
      </c>
      <c r="E9" s="68" t="s">
        <v>13</v>
      </c>
      <c r="F9" s="99" t="s">
        <v>98</v>
      </c>
      <c r="G9" s="329">
        <v>200</v>
      </c>
      <c r="H9" s="109"/>
      <c r="I9" s="166">
        <v>1.2</v>
      </c>
      <c r="J9" s="16">
        <v>4</v>
      </c>
      <c r="K9" s="17">
        <v>25</v>
      </c>
      <c r="L9" s="174">
        <v>104.8</v>
      </c>
      <c r="M9" s="166"/>
      <c r="N9" s="16"/>
      <c r="O9" s="16"/>
      <c r="P9" s="16"/>
      <c r="Q9" s="17"/>
      <c r="R9" s="166"/>
      <c r="S9" s="16"/>
      <c r="T9" s="16"/>
      <c r="U9" s="16"/>
      <c r="V9" s="16"/>
      <c r="W9" s="16"/>
      <c r="X9" s="16"/>
      <c r="Y9" s="38"/>
    </row>
    <row r="10" spans="2:25" s="29" customFormat="1" ht="26.45" customHeight="1">
      <c r="B10" s="351"/>
      <c r="C10" s="85"/>
      <c r="D10" s="297">
        <v>121</v>
      </c>
      <c r="E10" s="68" t="s">
        <v>10</v>
      </c>
      <c r="F10" s="99" t="s">
        <v>41</v>
      </c>
      <c r="G10" s="329">
        <v>25</v>
      </c>
      <c r="H10" s="85"/>
      <c r="I10" s="15">
        <v>1.8</v>
      </c>
      <c r="J10" s="16">
        <v>0.68</v>
      </c>
      <c r="K10" s="17">
        <v>12.28</v>
      </c>
      <c r="L10" s="120">
        <v>63.05</v>
      </c>
      <c r="M10" s="166">
        <v>0.03</v>
      </c>
      <c r="N10" s="15">
        <v>8.0000000000000002E-3</v>
      </c>
      <c r="O10" s="16">
        <v>0</v>
      </c>
      <c r="P10" s="16">
        <v>0</v>
      </c>
      <c r="Q10" s="38">
        <v>0</v>
      </c>
      <c r="R10" s="166">
        <v>6.25</v>
      </c>
      <c r="S10" s="16">
        <v>20.5</v>
      </c>
      <c r="T10" s="16">
        <v>8.25</v>
      </c>
      <c r="U10" s="16">
        <v>0.38</v>
      </c>
      <c r="V10" s="16">
        <v>23</v>
      </c>
      <c r="W10" s="16">
        <v>0</v>
      </c>
      <c r="X10" s="16">
        <v>0</v>
      </c>
      <c r="Y10" s="38">
        <v>0</v>
      </c>
    </row>
    <row r="11" spans="2:25" s="29" customFormat="1" ht="26.45" customHeight="1">
      <c r="B11" s="351"/>
      <c r="C11" s="85"/>
      <c r="D11" s="295">
        <v>120</v>
      </c>
      <c r="E11" s="85" t="s">
        <v>11</v>
      </c>
      <c r="F11" s="125" t="s">
        <v>9</v>
      </c>
      <c r="G11" s="85">
        <v>20</v>
      </c>
      <c r="H11" s="68"/>
      <c r="I11" s="166">
        <v>1.1399999999999999</v>
      </c>
      <c r="J11" s="16">
        <v>0.22</v>
      </c>
      <c r="K11" s="38">
        <v>7.44</v>
      </c>
      <c r="L11" s="234">
        <v>36.26</v>
      </c>
      <c r="M11" s="166">
        <v>0.02</v>
      </c>
      <c r="N11" s="15">
        <v>2.4E-2</v>
      </c>
      <c r="O11" s="16">
        <v>0.08</v>
      </c>
      <c r="P11" s="16">
        <v>0</v>
      </c>
      <c r="Q11" s="38">
        <v>0</v>
      </c>
      <c r="R11" s="166">
        <v>6.8</v>
      </c>
      <c r="S11" s="16">
        <v>24</v>
      </c>
      <c r="T11" s="16">
        <v>8.1999999999999993</v>
      </c>
      <c r="U11" s="16">
        <v>0.46</v>
      </c>
      <c r="V11" s="16">
        <v>73.5</v>
      </c>
      <c r="W11" s="16">
        <v>2E-3</v>
      </c>
      <c r="X11" s="16">
        <v>2E-3</v>
      </c>
      <c r="Y11" s="38">
        <v>1.2E-2</v>
      </c>
    </row>
    <row r="12" spans="2:25" s="29" customFormat="1" ht="26.45" customHeight="1">
      <c r="B12" s="351"/>
      <c r="C12" s="85"/>
      <c r="D12" s="295"/>
      <c r="E12" s="68"/>
      <c r="F12" s="97" t="s">
        <v>16</v>
      </c>
      <c r="G12" s="207">
        <f>G6+G7+G8+G9+G10+G11</f>
        <v>687</v>
      </c>
      <c r="H12" s="162"/>
      <c r="I12" s="231">
        <f t="shared" ref="I12:Y12" si="0">I6+I7+I8+I9+I10+I11</f>
        <v>13.15</v>
      </c>
      <c r="J12" s="62">
        <f t="shared" si="0"/>
        <v>17.02</v>
      </c>
      <c r="K12" s="161">
        <f t="shared" si="0"/>
        <v>84.02</v>
      </c>
      <c r="L12" s="373">
        <f t="shared" si="0"/>
        <v>507.24</v>
      </c>
      <c r="M12" s="231">
        <f t="shared" si="0"/>
        <v>0.13</v>
      </c>
      <c r="N12" s="62">
        <f t="shared" si="0"/>
        <v>0.27200000000000002</v>
      </c>
      <c r="O12" s="62">
        <f t="shared" si="0"/>
        <v>1.4500000000000002</v>
      </c>
      <c r="P12" s="62">
        <f t="shared" si="0"/>
        <v>40</v>
      </c>
      <c r="Q12" s="161">
        <f t="shared" si="0"/>
        <v>0.16</v>
      </c>
      <c r="R12" s="231">
        <f t="shared" si="0"/>
        <v>255.60000000000002</v>
      </c>
      <c r="S12" s="62">
        <f t="shared" si="0"/>
        <v>233.87</v>
      </c>
      <c r="T12" s="62">
        <f t="shared" si="0"/>
        <v>51</v>
      </c>
      <c r="U12" s="62">
        <f t="shared" si="0"/>
        <v>2.17</v>
      </c>
      <c r="V12" s="62">
        <f t="shared" si="0"/>
        <v>344.39</v>
      </c>
      <c r="W12" s="62">
        <f t="shared" si="0"/>
        <v>1.6E-2</v>
      </c>
      <c r="X12" s="62">
        <f t="shared" si="0"/>
        <v>5.5999999999999999E-3</v>
      </c>
      <c r="Y12" s="160">
        <f t="shared" si="0"/>
        <v>5.2000000000000005E-2</v>
      </c>
    </row>
    <row r="13" spans="2:25" s="29" customFormat="1" ht="26.45" customHeight="1" thickBot="1">
      <c r="B13" s="351"/>
      <c r="C13" s="88"/>
      <c r="D13" s="295"/>
      <c r="E13" s="68"/>
      <c r="F13" s="98" t="s">
        <v>17</v>
      </c>
      <c r="G13" s="68"/>
      <c r="H13" s="121"/>
      <c r="I13" s="148"/>
      <c r="J13" s="94"/>
      <c r="K13" s="137"/>
      <c r="L13" s="320">
        <f>L12/23.5</f>
        <v>21.58468085106383</v>
      </c>
      <c r="M13" s="148"/>
      <c r="N13" s="94"/>
      <c r="O13" s="94"/>
      <c r="P13" s="94"/>
      <c r="Q13" s="137"/>
      <c r="R13" s="148"/>
      <c r="S13" s="94"/>
      <c r="T13" s="94"/>
      <c r="U13" s="94"/>
      <c r="V13" s="94"/>
      <c r="W13" s="94"/>
      <c r="X13" s="94"/>
      <c r="Y13" s="95"/>
    </row>
    <row r="14" spans="2:25">
      <c r="B14" s="6"/>
      <c r="C14" s="24"/>
      <c r="D14" s="24"/>
      <c r="E14" s="6"/>
      <c r="F14" s="2"/>
      <c r="G14" s="2"/>
      <c r="H14" s="6"/>
      <c r="I14" s="7"/>
      <c r="J14" s="6"/>
      <c r="K14" s="2"/>
      <c r="L14" s="9"/>
      <c r="M14" s="2"/>
      <c r="N14" s="2"/>
      <c r="O14" s="2"/>
    </row>
    <row r="15" spans="2:25" s="133" customFormat="1" ht="18.75">
      <c r="B15" s="212"/>
      <c r="C15" s="171"/>
      <c r="D15" s="168"/>
      <c r="E15" s="168"/>
      <c r="F15" s="169"/>
      <c r="G15" s="170"/>
      <c r="H15" s="168"/>
      <c r="I15" s="168"/>
      <c r="J15" s="168"/>
      <c r="K15" s="168"/>
    </row>
    <row r="16" spans="2:25" ht="18.75">
      <c r="B16" s="8"/>
      <c r="C16" s="195"/>
      <c r="D16" s="195"/>
      <c r="E16" s="8"/>
      <c r="F16" s="20"/>
      <c r="G16" s="21"/>
      <c r="H16" s="8"/>
      <c r="I16" s="8"/>
      <c r="J16" s="8"/>
      <c r="K16" s="8"/>
    </row>
    <row r="17" spans="2:11" ht="15.75">
      <c r="B17" s="344" t="s">
        <v>51</v>
      </c>
      <c r="C17" s="349"/>
      <c r="D17" s="349"/>
      <c r="E17" s="8"/>
      <c r="F17" s="8"/>
      <c r="G17" s="8"/>
      <c r="H17" s="8"/>
      <c r="I17" s="8"/>
      <c r="J17" s="8"/>
      <c r="K17" s="8"/>
    </row>
    <row r="18" spans="2:11" ht="15.75">
      <c r="B18" s="345" t="s">
        <v>52</v>
      </c>
      <c r="C18" s="350"/>
      <c r="D18" s="350"/>
      <c r="E18" s="8"/>
      <c r="F18" s="8"/>
      <c r="G18" s="8"/>
      <c r="H18" s="8"/>
      <c r="I18" s="8"/>
      <c r="J18" s="8"/>
      <c r="K18" s="8"/>
    </row>
    <row r="19" spans="2:11">
      <c r="C19"/>
      <c r="F19" s="8"/>
      <c r="G19" s="8"/>
      <c r="H19" s="8"/>
      <c r="I19" s="8"/>
      <c r="J19" s="8"/>
      <c r="K19" s="8"/>
    </row>
    <row r="20" spans="2:11">
      <c r="E20" s="8"/>
      <c r="F20" s="8"/>
      <c r="G20" s="8"/>
      <c r="H20" s="8"/>
      <c r="I20" s="8"/>
      <c r="J20" s="8"/>
      <c r="K20" s="8"/>
    </row>
    <row r="21" spans="2:11">
      <c r="E21" s="8"/>
      <c r="F21" s="8"/>
      <c r="G21" s="8"/>
      <c r="H21" s="8"/>
      <c r="I21" s="8"/>
      <c r="J21" s="8"/>
      <c r="K21" s="8"/>
    </row>
    <row r="22" spans="2:11">
      <c r="E22" s="8"/>
      <c r="F22" s="8"/>
      <c r="G22" s="8"/>
      <c r="H22" s="8"/>
      <c r="I22" s="8"/>
      <c r="J22" s="8"/>
      <c r="K22" s="8"/>
    </row>
    <row r="23" spans="2:11">
      <c r="E23" s="8"/>
      <c r="F23" s="8"/>
      <c r="G23" s="8"/>
      <c r="H23" s="8"/>
      <c r="I23" s="8"/>
      <c r="J23" s="8"/>
      <c r="K23" s="8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0"/>
  <sheetViews>
    <sheetView zoomScale="60" zoomScaleNormal="60" workbookViewId="0">
      <selection activeCell="F27" sqref="F27"/>
    </sheetView>
  </sheetViews>
  <sheetFormatPr defaultRowHeight="15"/>
  <cols>
    <col min="2" max="2" width="16.85546875" customWidth="1"/>
    <col min="3" max="3" width="10.7109375" style="5" customWidth="1"/>
    <col min="4" max="4" width="15.7109375" style="5" customWidth="1"/>
    <col min="5" max="5" width="24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2" max="22" width="12" customWidth="1"/>
    <col min="23" max="23" width="12.7109375" customWidth="1"/>
    <col min="24" max="24" width="13" customWidth="1"/>
  </cols>
  <sheetData>
    <row r="2" spans="2:25" s="475" customFormat="1" ht="26.25">
      <c r="B2" s="471" t="s">
        <v>1</v>
      </c>
      <c r="C2" s="472"/>
      <c r="D2" s="472"/>
      <c r="E2" s="479">
        <v>44887</v>
      </c>
      <c r="F2" s="471"/>
      <c r="G2" s="473" t="s">
        <v>2</v>
      </c>
      <c r="H2" s="480">
        <v>12</v>
      </c>
      <c r="I2" s="474"/>
      <c r="L2" s="476"/>
      <c r="M2" s="477"/>
      <c r="N2" s="478"/>
    </row>
    <row r="3" spans="2:25" ht="15.75" thickBot="1">
      <c r="B3" s="355"/>
      <c r="C3" s="354"/>
      <c r="D3" s="354"/>
      <c r="E3" s="355"/>
      <c r="F3" s="355"/>
      <c r="G3" s="355"/>
      <c r="H3" s="355"/>
      <c r="I3" s="1"/>
      <c r="J3" s="1"/>
      <c r="K3" s="1"/>
      <c r="L3" s="1"/>
      <c r="M3" s="1"/>
      <c r="N3" s="1"/>
      <c r="O3" s="2"/>
    </row>
    <row r="4" spans="2:25" s="12" customFormat="1" ht="21.75" customHeight="1" thickBot="1">
      <c r="B4" s="445" t="s">
        <v>0</v>
      </c>
      <c r="C4" s="447"/>
      <c r="D4" s="467" t="s">
        <v>106</v>
      </c>
      <c r="E4" s="465" t="s">
        <v>33</v>
      </c>
      <c r="F4" s="444" t="s">
        <v>32</v>
      </c>
      <c r="G4" s="447" t="s">
        <v>21</v>
      </c>
      <c r="H4" s="447" t="s">
        <v>31</v>
      </c>
      <c r="I4" s="451" t="s">
        <v>18</v>
      </c>
      <c r="J4" s="452"/>
      <c r="K4" s="453"/>
      <c r="L4" s="448" t="s">
        <v>107</v>
      </c>
      <c r="M4" s="438" t="s">
        <v>19</v>
      </c>
      <c r="N4" s="439"/>
      <c r="O4" s="440"/>
      <c r="P4" s="440"/>
      <c r="Q4" s="441"/>
      <c r="R4" s="442" t="s">
        <v>20</v>
      </c>
      <c r="S4" s="443"/>
      <c r="T4" s="443"/>
      <c r="U4" s="443"/>
      <c r="V4" s="443"/>
      <c r="W4" s="443"/>
      <c r="X4" s="443"/>
      <c r="Y4" s="444"/>
    </row>
    <row r="5" spans="2:25" s="12" customFormat="1" ht="28.5" customHeight="1" thickBot="1">
      <c r="B5" s="446"/>
      <c r="C5" s="450"/>
      <c r="D5" s="468"/>
      <c r="E5" s="466"/>
      <c r="F5" s="469"/>
      <c r="G5" s="450"/>
      <c r="H5" s="450"/>
      <c r="I5" s="279" t="s">
        <v>22</v>
      </c>
      <c r="J5" s="375" t="s">
        <v>23</v>
      </c>
      <c r="K5" s="332" t="s">
        <v>24</v>
      </c>
      <c r="L5" s="464"/>
      <c r="M5" s="272" t="s">
        <v>25</v>
      </c>
      <c r="N5" s="272" t="s">
        <v>75</v>
      </c>
      <c r="O5" s="272" t="s">
        <v>26</v>
      </c>
      <c r="P5" s="278" t="s">
        <v>76</v>
      </c>
      <c r="Q5" s="328" t="s">
        <v>77</v>
      </c>
      <c r="R5" s="272" t="s">
        <v>27</v>
      </c>
      <c r="S5" s="272" t="s">
        <v>28</v>
      </c>
      <c r="T5" s="272" t="s">
        <v>29</v>
      </c>
      <c r="U5" s="272" t="s">
        <v>30</v>
      </c>
      <c r="V5" s="272" t="s">
        <v>78</v>
      </c>
      <c r="W5" s="272" t="s">
        <v>79</v>
      </c>
      <c r="X5" s="272" t="s">
        <v>80</v>
      </c>
      <c r="Y5" s="328" t="s">
        <v>81</v>
      </c>
    </row>
    <row r="6" spans="2:25" s="12" customFormat="1" ht="26.45" customHeight="1">
      <c r="B6" s="351" t="s">
        <v>4</v>
      </c>
      <c r="C6" s="338"/>
      <c r="D6" s="96">
        <v>133</v>
      </c>
      <c r="E6" s="338" t="s">
        <v>15</v>
      </c>
      <c r="F6" s="208" t="s">
        <v>116</v>
      </c>
      <c r="G6" s="342">
        <v>60</v>
      </c>
      <c r="H6" s="96"/>
      <c r="I6" s="192">
        <v>1.32</v>
      </c>
      <c r="J6" s="40">
        <v>0.24</v>
      </c>
      <c r="K6" s="214">
        <v>8.82</v>
      </c>
      <c r="L6" s="302">
        <v>40.799999999999997</v>
      </c>
      <c r="M6" s="418">
        <v>0</v>
      </c>
      <c r="N6" s="419">
        <v>0.03</v>
      </c>
      <c r="O6" s="419">
        <v>2.88</v>
      </c>
      <c r="P6" s="419">
        <v>1.2</v>
      </c>
      <c r="Q6" s="420">
        <v>0</v>
      </c>
      <c r="R6" s="418">
        <v>3</v>
      </c>
      <c r="S6" s="419">
        <v>30</v>
      </c>
      <c r="T6" s="419">
        <v>0</v>
      </c>
      <c r="U6" s="419">
        <v>0.24</v>
      </c>
      <c r="V6" s="419">
        <v>81.599999999999994</v>
      </c>
      <c r="W6" s="419">
        <v>0</v>
      </c>
      <c r="X6" s="419">
        <v>2.9999999999999997E-4</v>
      </c>
      <c r="Y6" s="421">
        <v>1.0999999999999999E-2</v>
      </c>
    </row>
    <row r="7" spans="2:25" s="29" customFormat="1" ht="26.45" customHeight="1">
      <c r="B7" s="351"/>
      <c r="C7" s="217" t="s">
        <v>54</v>
      </c>
      <c r="D7" s="112">
        <v>91</v>
      </c>
      <c r="E7" s="105" t="s">
        <v>59</v>
      </c>
      <c r="F7" s="305" t="s">
        <v>63</v>
      </c>
      <c r="G7" s="266">
        <v>90</v>
      </c>
      <c r="H7" s="222"/>
      <c r="I7" s="150">
        <v>17.25</v>
      </c>
      <c r="J7" s="44">
        <v>14.98</v>
      </c>
      <c r="K7" s="58">
        <v>7.87</v>
      </c>
      <c r="L7" s="149">
        <v>235.78</v>
      </c>
      <c r="M7" s="43">
        <v>7.0000000000000007E-2</v>
      </c>
      <c r="N7" s="43">
        <v>0.12</v>
      </c>
      <c r="O7" s="44">
        <v>0.81</v>
      </c>
      <c r="P7" s="44">
        <v>10</v>
      </c>
      <c r="Q7" s="45">
        <v>0.02</v>
      </c>
      <c r="R7" s="150">
        <v>24.88</v>
      </c>
      <c r="S7" s="44">
        <v>155.37</v>
      </c>
      <c r="T7" s="44">
        <v>19.91</v>
      </c>
      <c r="U7" s="44">
        <v>1.72</v>
      </c>
      <c r="V7" s="44">
        <v>234.74</v>
      </c>
      <c r="W7" s="44">
        <v>5.5700000000000003E-3</v>
      </c>
      <c r="X7" s="44">
        <v>9.1E-4</v>
      </c>
      <c r="Y7" s="58">
        <v>0.08</v>
      </c>
    </row>
    <row r="8" spans="2:25" s="29" customFormat="1" ht="26.45" customHeight="1">
      <c r="B8" s="351"/>
      <c r="C8" s="281" t="s">
        <v>55</v>
      </c>
      <c r="D8" s="113">
        <v>88</v>
      </c>
      <c r="E8" s="116" t="s">
        <v>6</v>
      </c>
      <c r="F8" s="392" t="s">
        <v>103</v>
      </c>
      <c r="G8" s="106">
        <v>90</v>
      </c>
      <c r="H8" s="113"/>
      <c r="I8" s="232">
        <v>18</v>
      </c>
      <c r="J8" s="61">
        <v>16.5</v>
      </c>
      <c r="K8" s="254">
        <v>2.89</v>
      </c>
      <c r="L8" s="287">
        <v>232.8</v>
      </c>
      <c r="M8" s="232">
        <v>0.05</v>
      </c>
      <c r="N8" s="61">
        <v>0.13</v>
      </c>
      <c r="O8" s="61">
        <v>0.55000000000000004</v>
      </c>
      <c r="P8" s="61">
        <v>0</v>
      </c>
      <c r="Q8" s="254">
        <v>0</v>
      </c>
      <c r="R8" s="232">
        <v>11.7</v>
      </c>
      <c r="S8" s="61">
        <v>170.76</v>
      </c>
      <c r="T8" s="61">
        <v>22.04</v>
      </c>
      <c r="U8" s="61">
        <v>2.4700000000000002</v>
      </c>
      <c r="V8" s="61">
        <v>302.3</v>
      </c>
      <c r="W8" s="61">
        <v>7.0000000000000001E-3</v>
      </c>
      <c r="X8" s="61">
        <v>0</v>
      </c>
      <c r="Y8" s="233">
        <v>5.8999999999999997E-2</v>
      </c>
    </row>
    <row r="9" spans="2:25" s="29" customFormat="1" ht="26.45" customHeight="1">
      <c r="B9" s="351"/>
      <c r="C9" s="437"/>
      <c r="D9" s="85">
        <v>52</v>
      </c>
      <c r="E9" s="109" t="s">
        <v>50</v>
      </c>
      <c r="F9" s="203" t="s">
        <v>95</v>
      </c>
      <c r="G9" s="329">
        <v>150</v>
      </c>
      <c r="H9" s="85"/>
      <c r="I9" s="210">
        <v>3.15</v>
      </c>
      <c r="J9" s="63">
        <v>4.5</v>
      </c>
      <c r="K9" s="64">
        <v>17.55</v>
      </c>
      <c r="L9" s="372">
        <v>122.85</v>
      </c>
      <c r="M9" s="210">
        <v>0.16</v>
      </c>
      <c r="N9" s="63">
        <v>0.11</v>
      </c>
      <c r="O9" s="63">
        <v>25.3</v>
      </c>
      <c r="P9" s="63">
        <v>19.5</v>
      </c>
      <c r="Q9" s="64">
        <v>0.08</v>
      </c>
      <c r="R9" s="210">
        <v>16.260000000000002</v>
      </c>
      <c r="S9" s="63">
        <v>94.6</v>
      </c>
      <c r="T9" s="63">
        <v>35.32</v>
      </c>
      <c r="U9" s="63">
        <v>15.9</v>
      </c>
      <c r="V9" s="63">
        <v>805.4</v>
      </c>
      <c r="W9" s="63">
        <v>0.02</v>
      </c>
      <c r="X9" s="63">
        <v>0</v>
      </c>
      <c r="Y9" s="65">
        <v>0.05</v>
      </c>
    </row>
    <row r="10" spans="2:25" s="29" customFormat="1" ht="36" customHeight="1">
      <c r="B10" s="351"/>
      <c r="C10" s="109"/>
      <c r="D10" s="86">
        <v>104</v>
      </c>
      <c r="E10" s="108" t="s">
        <v>13</v>
      </c>
      <c r="F10" s="252" t="s">
        <v>92</v>
      </c>
      <c r="G10" s="300">
        <v>200</v>
      </c>
      <c r="H10" s="67"/>
      <c r="I10" s="145">
        <v>0</v>
      </c>
      <c r="J10" s="11">
        <v>0</v>
      </c>
      <c r="K10" s="34">
        <v>19.2</v>
      </c>
      <c r="L10" s="151">
        <v>76.8</v>
      </c>
      <c r="M10" s="145">
        <v>0.16</v>
      </c>
      <c r="N10" s="11">
        <v>0.01</v>
      </c>
      <c r="O10" s="11">
        <v>9.16</v>
      </c>
      <c r="P10" s="11">
        <v>99</v>
      </c>
      <c r="Q10" s="14">
        <v>1.1499999999999999</v>
      </c>
      <c r="R10" s="145">
        <v>0.76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34">
        <v>0</v>
      </c>
    </row>
    <row r="11" spans="2:25" s="29" customFormat="1" ht="26.45" customHeight="1">
      <c r="B11" s="351"/>
      <c r="C11" s="109"/>
      <c r="D11" s="87">
        <v>119</v>
      </c>
      <c r="E11" s="110" t="s">
        <v>10</v>
      </c>
      <c r="F11" s="92" t="s">
        <v>44</v>
      </c>
      <c r="G11" s="295">
        <v>20</v>
      </c>
      <c r="H11" s="68"/>
      <c r="I11" s="166">
        <v>1.4</v>
      </c>
      <c r="J11" s="16">
        <v>0.14000000000000001</v>
      </c>
      <c r="K11" s="38">
        <v>8.8000000000000007</v>
      </c>
      <c r="L11" s="234">
        <v>48</v>
      </c>
      <c r="M11" s="166">
        <v>0.02</v>
      </c>
      <c r="N11" s="16">
        <v>6.0000000000000001E-3</v>
      </c>
      <c r="O11" s="16">
        <v>0</v>
      </c>
      <c r="P11" s="16">
        <v>0</v>
      </c>
      <c r="Q11" s="17">
        <v>0</v>
      </c>
      <c r="R11" s="166">
        <v>7.4</v>
      </c>
      <c r="S11" s="16">
        <v>43.6</v>
      </c>
      <c r="T11" s="16">
        <v>13</v>
      </c>
      <c r="U11" s="16">
        <v>0.56000000000000005</v>
      </c>
      <c r="V11" s="16">
        <v>18.600000000000001</v>
      </c>
      <c r="W11" s="16">
        <v>5.9999999999999995E-4</v>
      </c>
      <c r="X11" s="16">
        <v>1E-3</v>
      </c>
      <c r="Y11" s="38">
        <v>0</v>
      </c>
    </row>
    <row r="12" spans="2:25" s="29" customFormat="1" ht="26.45" customHeight="1">
      <c r="B12" s="351"/>
      <c r="C12" s="109"/>
      <c r="D12" s="84">
        <v>120</v>
      </c>
      <c r="E12" s="110" t="s">
        <v>11</v>
      </c>
      <c r="F12" s="92" t="s">
        <v>39</v>
      </c>
      <c r="G12" s="295">
        <v>20</v>
      </c>
      <c r="H12" s="211"/>
      <c r="I12" s="166">
        <v>1.1399999999999999</v>
      </c>
      <c r="J12" s="16">
        <v>0.22</v>
      </c>
      <c r="K12" s="38">
        <v>7.44</v>
      </c>
      <c r="L12" s="164">
        <v>36.26</v>
      </c>
      <c r="M12" s="166">
        <v>0.02</v>
      </c>
      <c r="N12" s="15">
        <v>2.4E-2</v>
      </c>
      <c r="O12" s="16">
        <v>0.08</v>
      </c>
      <c r="P12" s="16">
        <v>0</v>
      </c>
      <c r="Q12" s="38">
        <v>0</v>
      </c>
      <c r="R12" s="166">
        <v>6.8</v>
      </c>
      <c r="S12" s="16">
        <v>24</v>
      </c>
      <c r="T12" s="16">
        <v>8.1999999999999993</v>
      </c>
      <c r="U12" s="16">
        <v>0.46</v>
      </c>
      <c r="V12" s="16">
        <v>73.5</v>
      </c>
      <c r="W12" s="16">
        <v>2E-3</v>
      </c>
      <c r="X12" s="16">
        <v>2E-3</v>
      </c>
      <c r="Y12" s="38">
        <v>1.2E-2</v>
      </c>
    </row>
    <row r="13" spans="2:25" s="29" customFormat="1" ht="26.45" customHeight="1">
      <c r="B13" s="351"/>
      <c r="C13" s="280" t="s">
        <v>54</v>
      </c>
      <c r="D13" s="112"/>
      <c r="E13" s="285"/>
      <c r="F13" s="181" t="s">
        <v>16</v>
      </c>
      <c r="G13" s="253">
        <f>G6+G7+G9+G10+G11+G12</f>
        <v>540</v>
      </c>
      <c r="H13" s="112"/>
      <c r="I13" s="122">
        <f t="shared" ref="I13:Y13" si="0">I6+I7+I9+I10+I11+I12</f>
        <v>24.259999999999998</v>
      </c>
      <c r="J13" s="18">
        <f t="shared" si="0"/>
        <v>20.079999999999998</v>
      </c>
      <c r="K13" s="73">
        <f t="shared" si="0"/>
        <v>69.679999999999993</v>
      </c>
      <c r="L13" s="407">
        <f t="shared" si="0"/>
        <v>560.49</v>
      </c>
      <c r="M13" s="122">
        <f t="shared" si="0"/>
        <v>0.43000000000000005</v>
      </c>
      <c r="N13" s="18">
        <f t="shared" si="0"/>
        <v>0.30000000000000004</v>
      </c>
      <c r="O13" s="18">
        <f t="shared" si="0"/>
        <v>38.230000000000004</v>
      </c>
      <c r="P13" s="18">
        <f t="shared" si="0"/>
        <v>129.69999999999999</v>
      </c>
      <c r="Q13" s="73">
        <f t="shared" si="0"/>
        <v>1.25</v>
      </c>
      <c r="R13" s="122">
        <f t="shared" si="0"/>
        <v>59.099999999999994</v>
      </c>
      <c r="S13" s="18">
        <f t="shared" si="0"/>
        <v>347.57000000000005</v>
      </c>
      <c r="T13" s="18">
        <f t="shared" si="0"/>
        <v>76.430000000000007</v>
      </c>
      <c r="U13" s="18">
        <f t="shared" si="0"/>
        <v>18.88</v>
      </c>
      <c r="V13" s="18">
        <f t="shared" si="0"/>
        <v>1213.8399999999999</v>
      </c>
      <c r="W13" s="18">
        <f t="shared" si="0"/>
        <v>2.8170000000000001E-2</v>
      </c>
      <c r="X13" s="18">
        <f t="shared" si="0"/>
        <v>4.2100000000000002E-3</v>
      </c>
      <c r="Y13" s="51">
        <f t="shared" si="0"/>
        <v>0.15300000000000002</v>
      </c>
    </row>
    <row r="14" spans="2:25" s="29" customFormat="1" ht="26.45" customHeight="1">
      <c r="B14" s="351"/>
      <c r="C14" s="281" t="s">
        <v>56</v>
      </c>
      <c r="D14" s="113"/>
      <c r="E14" s="116"/>
      <c r="F14" s="182" t="s">
        <v>16</v>
      </c>
      <c r="G14" s="248">
        <f>G6+G8+G9+G10+G11+G12</f>
        <v>540</v>
      </c>
      <c r="H14" s="176"/>
      <c r="I14" s="246">
        <f t="shared" ref="I14:Y14" si="1">I6+I8+I9+I10+I11+I12</f>
        <v>25.009999999999998</v>
      </c>
      <c r="J14" s="245">
        <f t="shared" si="1"/>
        <v>21.599999999999998</v>
      </c>
      <c r="K14" s="249">
        <f t="shared" si="1"/>
        <v>64.7</v>
      </c>
      <c r="L14" s="318">
        <f t="shared" si="1"/>
        <v>557.51</v>
      </c>
      <c r="M14" s="246">
        <f t="shared" si="1"/>
        <v>0.41000000000000003</v>
      </c>
      <c r="N14" s="245">
        <f t="shared" si="1"/>
        <v>0.31000000000000005</v>
      </c>
      <c r="O14" s="245">
        <f t="shared" si="1"/>
        <v>37.97</v>
      </c>
      <c r="P14" s="245">
        <f t="shared" si="1"/>
        <v>119.7</v>
      </c>
      <c r="Q14" s="249">
        <f t="shared" si="1"/>
        <v>1.23</v>
      </c>
      <c r="R14" s="246">
        <f t="shared" si="1"/>
        <v>45.92</v>
      </c>
      <c r="S14" s="245">
        <f t="shared" si="1"/>
        <v>362.96000000000004</v>
      </c>
      <c r="T14" s="245">
        <f t="shared" si="1"/>
        <v>78.56</v>
      </c>
      <c r="U14" s="245">
        <f t="shared" si="1"/>
        <v>19.63</v>
      </c>
      <c r="V14" s="245">
        <f t="shared" si="1"/>
        <v>1281.3999999999999</v>
      </c>
      <c r="W14" s="245">
        <f t="shared" si="1"/>
        <v>2.9600000000000001E-2</v>
      </c>
      <c r="X14" s="245">
        <f t="shared" si="1"/>
        <v>3.3E-3</v>
      </c>
      <c r="Y14" s="247">
        <f t="shared" si="1"/>
        <v>0.13200000000000001</v>
      </c>
    </row>
    <row r="15" spans="2:25" s="29" customFormat="1" ht="26.45" customHeight="1">
      <c r="B15" s="351"/>
      <c r="C15" s="280" t="s">
        <v>54</v>
      </c>
      <c r="D15" s="112"/>
      <c r="E15" s="285"/>
      <c r="F15" s="181" t="s">
        <v>17</v>
      </c>
      <c r="G15" s="105"/>
      <c r="H15" s="112"/>
      <c r="I15" s="183"/>
      <c r="J15" s="49"/>
      <c r="K15" s="74"/>
      <c r="L15" s="317">
        <f>L13/23.5</f>
        <v>23.85063829787234</v>
      </c>
      <c r="M15" s="183"/>
      <c r="N15" s="49"/>
      <c r="O15" s="49"/>
      <c r="P15" s="49"/>
      <c r="Q15" s="74"/>
      <c r="R15" s="183"/>
      <c r="S15" s="49"/>
      <c r="T15" s="49"/>
      <c r="U15" s="49"/>
      <c r="V15" s="49"/>
      <c r="W15" s="49"/>
      <c r="X15" s="49"/>
      <c r="Y15" s="50"/>
    </row>
    <row r="16" spans="2:25" s="29" customFormat="1" ht="26.45" customHeight="1" thickBot="1">
      <c r="B16" s="353"/>
      <c r="C16" s="282" t="s">
        <v>56</v>
      </c>
      <c r="D16" s="115"/>
      <c r="E16" s="306"/>
      <c r="F16" s="357" t="s">
        <v>17</v>
      </c>
      <c r="G16" s="107"/>
      <c r="H16" s="115"/>
      <c r="I16" s="184"/>
      <c r="J16" s="103"/>
      <c r="K16" s="117"/>
      <c r="L16" s="319">
        <f>L14/23.5</f>
        <v>23.723829787234042</v>
      </c>
      <c r="M16" s="184"/>
      <c r="N16" s="103"/>
      <c r="O16" s="103"/>
      <c r="P16" s="103"/>
      <c r="Q16" s="117"/>
      <c r="R16" s="184"/>
      <c r="S16" s="103"/>
      <c r="T16" s="103"/>
      <c r="U16" s="103"/>
      <c r="V16" s="103"/>
      <c r="W16" s="103"/>
      <c r="X16" s="103"/>
      <c r="Y16" s="104"/>
    </row>
    <row r="17" spans="2:15">
      <c r="B17" s="2"/>
      <c r="C17" s="4"/>
      <c r="D17" s="4"/>
      <c r="E17" s="2"/>
      <c r="F17" s="2"/>
      <c r="G17" s="2"/>
      <c r="H17" s="6"/>
      <c r="I17" s="7"/>
      <c r="J17" s="6"/>
      <c r="K17" s="2"/>
      <c r="L17" s="9"/>
      <c r="M17" s="2"/>
      <c r="N17" s="2"/>
      <c r="O17" s="2"/>
    </row>
    <row r="18" spans="2:15" ht="18.75">
      <c r="B18" s="344" t="s">
        <v>51</v>
      </c>
      <c r="C18" s="358"/>
      <c r="D18" s="349"/>
      <c r="E18" s="349"/>
      <c r="F18" s="20"/>
      <c r="G18" s="21"/>
      <c r="H18" s="8"/>
      <c r="I18" s="6"/>
      <c r="J18" s="8"/>
      <c r="K18" s="8"/>
    </row>
    <row r="19" spans="2:15" ht="18.75">
      <c r="B19" s="345" t="s">
        <v>52</v>
      </c>
      <c r="C19" s="359"/>
      <c r="D19" s="350"/>
      <c r="E19" s="350"/>
      <c r="F19" s="20"/>
      <c r="G19" s="21"/>
      <c r="H19" s="8"/>
      <c r="I19" s="8"/>
      <c r="J19" s="8"/>
      <c r="K19" s="8"/>
    </row>
    <row r="20" spans="2:15" ht="18.75">
      <c r="B20" s="8"/>
      <c r="C20" s="195"/>
      <c r="D20" s="195"/>
      <c r="E20" s="8"/>
      <c r="F20" s="20"/>
      <c r="G20" s="21"/>
      <c r="H20" s="8"/>
      <c r="I20" s="8"/>
      <c r="J20" s="8"/>
      <c r="K20" s="8"/>
    </row>
    <row r="24" spans="2:15">
      <c r="E24" s="8"/>
      <c r="F24" s="8"/>
      <c r="G24" s="8"/>
      <c r="H24" s="8"/>
      <c r="I24" s="8"/>
      <c r="J24" s="8"/>
      <c r="K24" s="8"/>
    </row>
    <row r="25" spans="2:15">
      <c r="E25" s="8"/>
      <c r="F25" s="8"/>
      <c r="G25" s="8"/>
      <c r="H25" s="8"/>
      <c r="I25" s="8"/>
      <c r="J25" s="8"/>
      <c r="K25" s="8"/>
    </row>
    <row r="26" spans="2:15">
      <c r="E26" s="8"/>
      <c r="F26" s="8"/>
      <c r="G26" s="8"/>
      <c r="H26" s="8"/>
      <c r="I26" s="8"/>
      <c r="J26" s="8"/>
      <c r="K26" s="8"/>
    </row>
    <row r="27" spans="2:15">
      <c r="E27" s="8"/>
      <c r="F27" s="8"/>
      <c r="G27" s="8"/>
      <c r="H27" s="8"/>
      <c r="I27" s="8"/>
      <c r="J27" s="8"/>
      <c r="K27" s="8"/>
    </row>
    <row r="28" spans="2:15">
      <c r="E28" s="8"/>
      <c r="F28" s="8"/>
      <c r="G28" s="8"/>
      <c r="H28" s="8"/>
      <c r="I28" s="8"/>
      <c r="J28" s="8"/>
      <c r="K28" s="8"/>
    </row>
    <row r="29" spans="2:15">
      <c r="E29" s="8"/>
      <c r="F29" s="8"/>
      <c r="G29" s="8"/>
      <c r="H29" s="8"/>
      <c r="I29" s="8"/>
      <c r="J29" s="8"/>
      <c r="K29" s="8"/>
    </row>
    <row r="30" spans="2:15">
      <c r="E30" s="8"/>
      <c r="F30" s="8"/>
      <c r="G30" s="8"/>
      <c r="H30" s="8"/>
      <c r="I30" s="8"/>
      <c r="J30" s="8"/>
      <c r="K30" s="8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3"/>
  <sheetViews>
    <sheetView zoomScale="60" zoomScaleNormal="60" workbookViewId="0">
      <selection activeCell="E19" sqref="E19"/>
    </sheetView>
  </sheetViews>
  <sheetFormatPr defaultRowHeight="15"/>
  <cols>
    <col min="2" max="2" width="16.85546875" customWidth="1"/>
    <col min="3" max="3" width="1.5703125" customWidth="1"/>
    <col min="4" max="4" width="19.28515625" style="5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2.570312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s="475" customFormat="1" ht="26.25">
      <c r="B2" s="471" t="s">
        <v>1</v>
      </c>
      <c r="C2" s="471"/>
      <c r="D2" s="472"/>
      <c r="E2" s="479">
        <v>44888</v>
      </c>
      <c r="F2" s="471"/>
      <c r="G2" s="473" t="s">
        <v>2</v>
      </c>
      <c r="H2" s="480">
        <v>13</v>
      </c>
      <c r="I2" s="474"/>
      <c r="L2" s="476"/>
      <c r="M2" s="477"/>
      <c r="N2" s="478"/>
    </row>
    <row r="3" spans="2:25" ht="15.75" thickBot="1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470" customFormat="1" ht="21.75" customHeight="1" thickBot="1">
      <c r="B4" s="485" t="s">
        <v>0</v>
      </c>
      <c r="C4" s="485"/>
      <c r="D4" s="486" t="s">
        <v>106</v>
      </c>
      <c r="E4" s="485" t="s">
        <v>33</v>
      </c>
      <c r="F4" s="487" t="s">
        <v>32</v>
      </c>
      <c r="G4" s="487" t="s">
        <v>21</v>
      </c>
      <c r="H4" s="487" t="s">
        <v>31</v>
      </c>
      <c r="I4" s="488" t="s">
        <v>18</v>
      </c>
      <c r="J4" s="489"/>
      <c r="K4" s="490"/>
      <c r="L4" s="486" t="s">
        <v>107</v>
      </c>
      <c r="M4" s="488" t="s">
        <v>19</v>
      </c>
      <c r="N4" s="786"/>
      <c r="O4" s="786"/>
      <c r="P4" s="786"/>
      <c r="Q4" s="787"/>
      <c r="R4" s="488" t="s">
        <v>20</v>
      </c>
      <c r="S4" s="786"/>
      <c r="T4" s="786"/>
      <c r="U4" s="786"/>
      <c r="V4" s="786"/>
      <c r="W4" s="786"/>
      <c r="X4" s="786"/>
      <c r="Y4" s="787"/>
    </row>
    <row r="5" spans="2:25" s="470" customFormat="1" ht="32.25" customHeight="1" thickBot="1">
      <c r="B5" s="497"/>
      <c r="C5" s="496"/>
      <c r="D5" s="601"/>
      <c r="E5" s="497"/>
      <c r="F5" s="497"/>
      <c r="G5" s="497"/>
      <c r="H5" s="497"/>
      <c r="I5" s="788" t="s">
        <v>22</v>
      </c>
      <c r="J5" s="500" t="s">
        <v>23</v>
      </c>
      <c r="K5" s="788" t="s">
        <v>24</v>
      </c>
      <c r="L5" s="605"/>
      <c r="M5" s="602" t="s">
        <v>25</v>
      </c>
      <c r="N5" s="602" t="s">
        <v>75</v>
      </c>
      <c r="O5" s="602" t="s">
        <v>26</v>
      </c>
      <c r="P5" s="606" t="s">
        <v>76</v>
      </c>
      <c r="Q5" s="602" t="s">
        <v>77</v>
      </c>
      <c r="R5" s="602" t="s">
        <v>27</v>
      </c>
      <c r="S5" s="602" t="s">
        <v>28</v>
      </c>
      <c r="T5" s="602" t="s">
        <v>29</v>
      </c>
      <c r="U5" s="602" t="s">
        <v>30</v>
      </c>
      <c r="V5" s="602" t="s">
        <v>78</v>
      </c>
      <c r="W5" s="602" t="s">
        <v>79</v>
      </c>
      <c r="X5" s="602" t="s">
        <v>80</v>
      </c>
      <c r="Y5" s="500" t="s">
        <v>81</v>
      </c>
    </row>
    <row r="6" spans="2:25" s="470" customFormat="1" ht="26.45" customHeight="1">
      <c r="B6" s="622" t="s">
        <v>4</v>
      </c>
      <c r="C6" s="511"/>
      <c r="D6" s="677">
        <v>137</v>
      </c>
      <c r="E6" s="678" t="s">
        <v>15</v>
      </c>
      <c r="F6" s="679" t="s">
        <v>110</v>
      </c>
      <c r="G6" s="680">
        <v>100</v>
      </c>
      <c r="H6" s="511"/>
      <c r="I6" s="512">
        <v>0.8</v>
      </c>
      <c r="J6" s="513">
        <v>0.2</v>
      </c>
      <c r="K6" s="514">
        <v>7.5</v>
      </c>
      <c r="L6" s="681">
        <v>38</v>
      </c>
      <c r="M6" s="516">
        <v>0.06</v>
      </c>
      <c r="N6" s="512">
        <v>0.03</v>
      </c>
      <c r="O6" s="513">
        <v>38</v>
      </c>
      <c r="P6" s="513">
        <v>10</v>
      </c>
      <c r="Q6" s="517">
        <v>0</v>
      </c>
      <c r="R6" s="516">
        <v>35</v>
      </c>
      <c r="S6" s="513">
        <v>17</v>
      </c>
      <c r="T6" s="513">
        <v>11</v>
      </c>
      <c r="U6" s="513">
        <v>0.1</v>
      </c>
      <c r="V6" s="513">
        <v>155</v>
      </c>
      <c r="W6" s="513">
        <v>2.9999999999999997E-4</v>
      </c>
      <c r="X6" s="513">
        <v>1E-4</v>
      </c>
      <c r="Y6" s="517">
        <v>0.15</v>
      </c>
    </row>
    <row r="7" spans="2:25" s="686" customFormat="1" ht="39.75" customHeight="1">
      <c r="B7" s="617"/>
      <c r="C7" s="549"/>
      <c r="D7" s="682">
        <v>293</v>
      </c>
      <c r="E7" s="549" t="s">
        <v>48</v>
      </c>
      <c r="F7" s="789" t="s">
        <v>120</v>
      </c>
      <c r="G7" s="546">
        <v>150</v>
      </c>
      <c r="H7" s="549"/>
      <c r="I7" s="550">
        <v>16.03</v>
      </c>
      <c r="J7" s="551">
        <v>7.85</v>
      </c>
      <c r="K7" s="552">
        <v>31.16</v>
      </c>
      <c r="L7" s="553">
        <v>261.16000000000003</v>
      </c>
      <c r="M7" s="554">
        <v>0.04</v>
      </c>
      <c r="N7" s="550">
        <v>0.22</v>
      </c>
      <c r="O7" s="551">
        <v>2.23</v>
      </c>
      <c r="P7" s="551">
        <v>60</v>
      </c>
      <c r="Q7" s="552">
        <v>0.52</v>
      </c>
      <c r="R7" s="554">
        <v>115.6</v>
      </c>
      <c r="S7" s="551">
        <v>185.7</v>
      </c>
      <c r="T7" s="551">
        <v>24.6</v>
      </c>
      <c r="U7" s="551">
        <v>1.05</v>
      </c>
      <c r="V7" s="551">
        <v>123.96</v>
      </c>
      <c r="W7" s="551">
        <v>5.3499999999999997E-3</v>
      </c>
      <c r="X7" s="551">
        <v>2.4590000000000001E-2</v>
      </c>
      <c r="Y7" s="555">
        <v>0.02</v>
      </c>
    </row>
    <row r="8" spans="2:25" s="686" customFormat="1" ht="26.45" customHeight="1">
      <c r="B8" s="617"/>
      <c r="C8" s="549"/>
      <c r="D8" s="682">
        <v>116</v>
      </c>
      <c r="E8" s="545" t="s">
        <v>49</v>
      </c>
      <c r="F8" s="689" t="s">
        <v>66</v>
      </c>
      <c r="G8" s="549">
        <v>200</v>
      </c>
      <c r="H8" s="549"/>
      <c r="I8" s="550">
        <v>3.2</v>
      </c>
      <c r="J8" s="551">
        <v>3.2</v>
      </c>
      <c r="K8" s="552">
        <v>14.6</v>
      </c>
      <c r="L8" s="553">
        <v>100.8</v>
      </c>
      <c r="M8" s="554">
        <v>6.5</v>
      </c>
      <c r="N8" s="550">
        <v>0.32</v>
      </c>
      <c r="O8" s="551">
        <v>1.08</v>
      </c>
      <c r="P8" s="551">
        <v>40</v>
      </c>
      <c r="Q8" s="552">
        <v>0.1</v>
      </c>
      <c r="R8" s="554">
        <v>178.44</v>
      </c>
      <c r="S8" s="551">
        <v>136.9</v>
      </c>
      <c r="T8" s="551">
        <v>25.2</v>
      </c>
      <c r="U8" s="551">
        <v>0.42</v>
      </c>
      <c r="V8" s="551">
        <v>319.2</v>
      </c>
      <c r="W8" s="551">
        <v>1.6E-2</v>
      </c>
      <c r="X8" s="551">
        <v>4.0000000000000001E-3</v>
      </c>
      <c r="Y8" s="555">
        <v>0.04</v>
      </c>
    </row>
    <row r="9" spans="2:25" s="686" customFormat="1" ht="26.45" customHeight="1">
      <c r="B9" s="617"/>
      <c r="C9" s="549"/>
      <c r="D9" s="687">
        <v>121</v>
      </c>
      <c r="E9" s="545" t="s">
        <v>10</v>
      </c>
      <c r="F9" s="683" t="s">
        <v>41</v>
      </c>
      <c r="G9" s="688">
        <v>30</v>
      </c>
      <c r="H9" s="549"/>
      <c r="I9" s="550">
        <v>2.16</v>
      </c>
      <c r="J9" s="551">
        <v>0.81</v>
      </c>
      <c r="K9" s="552">
        <v>14.73</v>
      </c>
      <c r="L9" s="553">
        <v>75.66</v>
      </c>
      <c r="M9" s="554">
        <v>0.04</v>
      </c>
      <c r="N9" s="551">
        <v>0.01</v>
      </c>
      <c r="O9" s="551">
        <v>0</v>
      </c>
      <c r="P9" s="551">
        <v>0</v>
      </c>
      <c r="Q9" s="555">
        <v>0</v>
      </c>
      <c r="R9" s="550">
        <v>7.5</v>
      </c>
      <c r="S9" s="551">
        <v>24.6</v>
      </c>
      <c r="T9" s="551">
        <v>9.9</v>
      </c>
      <c r="U9" s="551">
        <v>0.45</v>
      </c>
      <c r="V9" s="551">
        <v>27.6</v>
      </c>
      <c r="W9" s="551">
        <v>0</v>
      </c>
      <c r="X9" s="551">
        <v>0</v>
      </c>
      <c r="Y9" s="555">
        <v>0</v>
      </c>
    </row>
    <row r="10" spans="2:25" s="686" customFormat="1" ht="30" customHeight="1">
      <c r="B10" s="617"/>
      <c r="C10" s="549"/>
      <c r="D10" s="682">
        <v>120</v>
      </c>
      <c r="E10" s="545" t="s">
        <v>11</v>
      </c>
      <c r="F10" s="689" t="s">
        <v>39</v>
      </c>
      <c r="G10" s="549">
        <v>20</v>
      </c>
      <c r="H10" s="549"/>
      <c r="I10" s="550">
        <v>1.1399999999999999</v>
      </c>
      <c r="J10" s="551">
        <v>0.22</v>
      </c>
      <c r="K10" s="552">
        <v>7.44</v>
      </c>
      <c r="L10" s="559">
        <v>36.26</v>
      </c>
      <c r="M10" s="554">
        <v>0.02</v>
      </c>
      <c r="N10" s="550">
        <v>2.4E-2</v>
      </c>
      <c r="O10" s="551">
        <v>0.08</v>
      </c>
      <c r="P10" s="551">
        <v>0</v>
      </c>
      <c r="Q10" s="552">
        <v>0</v>
      </c>
      <c r="R10" s="554">
        <v>6.8</v>
      </c>
      <c r="S10" s="551">
        <v>24</v>
      </c>
      <c r="T10" s="551">
        <v>8.1999999999999993</v>
      </c>
      <c r="U10" s="551">
        <v>0.46</v>
      </c>
      <c r="V10" s="551">
        <v>73.5</v>
      </c>
      <c r="W10" s="551">
        <v>2E-3</v>
      </c>
      <c r="X10" s="551">
        <v>2E-3</v>
      </c>
      <c r="Y10" s="555">
        <v>1.2E-2</v>
      </c>
    </row>
    <row r="11" spans="2:25" s="686" customFormat="1" ht="26.45" customHeight="1">
      <c r="B11" s="617"/>
      <c r="C11" s="549"/>
      <c r="D11" s="687"/>
      <c r="E11" s="545"/>
      <c r="F11" s="691" t="s">
        <v>16</v>
      </c>
      <c r="G11" s="732">
        <f>SUM(G6:G10)</f>
        <v>500</v>
      </c>
      <c r="H11" s="690"/>
      <c r="I11" s="550">
        <f t="shared" ref="I11:K11" si="0">SUM(I6:I10)</f>
        <v>23.330000000000002</v>
      </c>
      <c r="J11" s="551">
        <f t="shared" si="0"/>
        <v>12.280000000000001</v>
      </c>
      <c r="K11" s="552">
        <f t="shared" si="0"/>
        <v>75.429999999999993</v>
      </c>
      <c r="L11" s="790">
        <f>L6+L7+L8+L9+L10</f>
        <v>511.88</v>
      </c>
      <c r="M11" s="554">
        <f t="shared" ref="M11:Y11" si="1">SUM(M6:M10)</f>
        <v>6.6599999999999993</v>
      </c>
      <c r="N11" s="551">
        <f t="shared" si="1"/>
        <v>0.60400000000000009</v>
      </c>
      <c r="O11" s="551">
        <f t="shared" si="1"/>
        <v>41.389999999999993</v>
      </c>
      <c r="P11" s="551">
        <f t="shared" si="1"/>
        <v>110</v>
      </c>
      <c r="Q11" s="552">
        <f t="shared" si="1"/>
        <v>0.62</v>
      </c>
      <c r="R11" s="554">
        <f t="shared" si="1"/>
        <v>343.34</v>
      </c>
      <c r="S11" s="551">
        <f t="shared" si="1"/>
        <v>388.20000000000005</v>
      </c>
      <c r="T11" s="551">
        <f t="shared" si="1"/>
        <v>78.900000000000006</v>
      </c>
      <c r="U11" s="551">
        <f t="shared" si="1"/>
        <v>2.48</v>
      </c>
      <c r="V11" s="551">
        <f t="shared" si="1"/>
        <v>699.26</v>
      </c>
      <c r="W11" s="551">
        <f t="shared" si="1"/>
        <v>2.3649999999999997E-2</v>
      </c>
      <c r="X11" s="551">
        <f t="shared" si="1"/>
        <v>3.0690000000000002E-2</v>
      </c>
      <c r="Y11" s="555">
        <f t="shared" si="1"/>
        <v>0.222</v>
      </c>
    </row>
    <row r="12" spans="2:25" s="686" customFormat="1" ht="26.45" customHeight="1" thickBot="1">
      <c r="B12" s="617"/>
      <c r="C12" s="734"/>
      <c r="D12" s="703"/>
      <c r="E12" s="737"/>
      <c r="F12" s="705" t="s">
        <v>17</v>
      </c>
      <c r="G12" s="734"/>
      <c r="H12" s="791"/>
      <c r="I12" s="712"/>
      <c r="J12" s="708"/>
      <c r="K12" s="709"/>
      <c r="L12" s="792">
        <f>L11/23.5</f>
        <v>21.782127659574467</v>
      </c>
      <c r="M12" s="707"/>
      <c r="N12" s="708"/>
      <c r="O12" s="708"/>
      <c r="P12" s="708"/>
      <c r="Q12" s="709"/>
      <c r="R12" s="707"/>
      <c r="S12" s="708"/>
      <c r="T12" s="708"/>
      <c r="U12" s="708"/>
      <c r="V12" s="708"/>
      <c r="W12" s="708"/>
      <c r="X12" s="708"/>
      <c r="Y12" s="713"/>
    </row>
    <row r="13" spans="2:25">
      <c r="B13" s="2"/>
      <c r="C13" s="2"/>
      <c r="D13" s="129"/>
      <c r="E13" s="23"/>
      <c r="F13" s="23"/>
      <c r="G13" s="23"/>
      <c r="H13" s="130"/>
      <c r="I13" s="131"/>
      <c r="J13" s="130"/>
      <c r="K13" s="23"/>
      <c r="L13" s="132"/>
      <c r="M13" s="23"/>
      <c r="N13" s="23"/>
      <c r="O13" s="23"/>
      <c r="P13" s="133"/>
      <c r="Q13" s="133"/>
      <c r="R13" s="133"/>
      <c r="S13" s="133"/>
      <c r="T13" s="133"/>
    </row>
    <row r="14" spans="2:25" ht="18.75">
      <c r="E14" s="8"/>
      <c r="F14" s="20"/>
      <c r="G14" s="21"/>
      <c r="H14" s="8"/>
      <c r="I14" s="8"/>
      <c r="J14" s="8"/>
      <c r="K14" s="8"/>
    </row>
    <row r="15" spans="2:25" ht="18.75">
      <c r="E15" s="8"/>
      <c r="F15" s="20"/>
      <c r="G15" s="21"/>
      <c r="H15" s="8"/>
      <c r="I15" s="8"/>
      <c r="J15" s="8"/>
      <c r="K15" s="8"/>
    </row>
    <row r="16" spans="2:25" ht="18.75">
      <c r="E16" s="8"/>
      <c r="F16" s="20"/>
      <c r="G16" s="21"/>
      <c r="H16" s="8"/>
      <c r="I16" s="8"/>
      <c r="J16" s="8"/>
      <c r="K16" s="8"/>
    </row>
    <row r="17" spans="5:11">
      <c r="E17" s="8"/>
      <c r="F17" s="8"/>
      <c r="G17" s="8"/>
      <c r="H17" s="8"/>
      <c r="I17" s="8"/>
      <c r="J17" s="8"/>
      <c r="K17" s="8"/>
    </row>
    <row r="18" spans="5:11">
      <c r="E18" s="8"/>
      <c r="F18" s="8"/>
      <c r="G18" s="8"/>
      <c r="H18" s="8"/>
      <c r="I18" s="8"/>
      <c r="J18" s="8"/>
      <c r="K18" s="8"/>
    </row>
    <row r="19" spans="5:11">
      <c r="E19" s="8"/>
      <c r="F19" s="8"/>
      <c r="G19" s="8"/>
      <c r="H19" s="8"/>
      <c r="I19" s="8"/>
      <c r="J19" s="8"/>
      <c r="K19" s="8"/>
    </row>
    <row r="20" spans="5:11">
      <c r="E20" s="8"/>
      <c r="F20" s="8"/>
      <c r="G20" s="8"/>
      <c r="H20" s="8"/>
      <c r="I20" s="8"/>
      <c r="J20" s="8"/>
      <c r="K20" s="8"/>
    </row>
    <row r="21" spans="5:11">
      <c r="E21" s="8"/>
      <c r="F21" s="8"/>
      <c r="G21" s="8"/>
      <c r="H21" s="8"/>
      <c r="I21" s="8"/>
      <c r="J21" s="8"/>
      <c r="K21" s="8"/>
    </row>
    <row r="22" spans="5:11">
      <c r="E22" s="8"/>
      <c r="F22" s="8"/>
      <c r="G22" s="8"/>
      <c r="H22" s="8"/>
      <c r="I22" s="8"/>
      <c r="J22" s="8"/>
      <c r="K22" s="8"/>
    </row>
    <row r="23" spans="5:11">
      <c r="E23" s="8"/>
      <c r="F23" s="8"/>
      <c r="G23" s="8"/>
      <c r="H23" s="8"/>
      <c r="I23" s="8"/>
      <c r="J23" s="8"/>
      <c r="K23" s="8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Z15"/>
  <sheetViews>
    <sheetView zoomScale="60" zoomScaleNormal="60" workbookViewId="0">
      <selection activeCell="F26" sqref="F26"/>
    </sheetView>
  </sheetViews>
  <sheetFormatPr defaultRowHeight="15"/>
  <cols>
    <col min="2" max="2" width="16.85546875" customWidth="1"/>
    <col min="3" max="3" width="2.85546875" customWidth="1"/>
    <col min="4" max="4" width="17.5703125" style="5" customWidth="1"/>
    <col min="5" max="5" width="24.42578125" style="5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s="475" customFormat="1" ht="26.25">
      <c r="B2" s="471" t="s">
        <v>1</v>
      </c>
      <c r="C2" s="471"/>
      <c r="D2" s="482"/>
      <c r="E2" s="483">
        <v>44889</v>
      </c>
      <c r="F2" s="471"/>
      <c r="G2" s="473" t="s">
        <v>2</v>
      </c>
      <c r="H2" s="473">
        <v>14</v>
      </c>
      <c r="I2" s="471"/>
      <c r="L2" s="476"/>
      <c r="M2" s="477"/>
      <c r="N2" s="478"/>
    </row>
    <row r="3" spans="2:26" ht="15.75" thickBot="1">
      <c r="B3" s="1"/>
      <c r="C3" s="1"/>
      <c r="D3" s="140"/>
      <c r="E3" s="140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470" customFormat="1" ht="21.75" customHeight="1" thickBot="1">
      <c r="B4" s="485" t="s">
        <v>0</v>
      </c>
      <c r="C4" s="485"/>
      <c r="D4" s="486" t="s">
        <v>106</v>
      </c>
      <c r="E4" s="744" t="s">
        <v>33</v>
      </c>
      <c r="F4" s="487" t="s">
        <v>32</v>
      </c>
      <c r="G4" s="487" t="s">
        <v>21</v>
      </c>
      <c r="H4" s="487" t="s">
        <v>100</v>
      </c>
      <c r="I4" s="488" t="s">
        <v>18</v>
      </c>
      <c r="J4" s="489"/>
      <c r="K4" s="490"/>
      <c r="L4" s="486" t="s">
        <v>107</v>
      </c>
      <c r="M4" s="672" t="s">
        <v>19</v>
      </c>
      <c r="N4" s="745"/>
      <c r="O4" s="746"/>
      <c r="P4" s="746"/>
      <c r="Q4" s="747"/>
      <c r="R4" s="491" t="s">
        <v>20</v>
      </c>
      <c r="S4" s="492"/>
      <c r="T4" s="492"/>
      <c r="U4" s="492"/>
      <c r="V4" s="492"/>
      <c r="W4" s="492"/>
      <c r="X4" s="492"/>
      <c r="Y4" s="495"/>
    </row>
    <row r="5" spans="2:26" s="470" customFormat="1" ht="28.5" customHeight="1" thickBot="1">
      <c r="B5" s="497"/>
      <c r="C5" s="497"/>
      <c r="D5" s="601"/>
      <c r="E5" s="497"/>
      <c r="F5" s="497"/>
      <c r="G5" s="497"/>
      <c r="H5" s="497"/>
      <c r="I5" s="748" t="s">
        <v>22</v>
      </c>
      <c r="J5" s="749" t="s">
        <v>23</v>
      </c>
      <c r="K5" s="750" t="s">
        <v>24</v>
      </c>
      <c r="L5" s="605"/>
      <c r="M5" s="503" t="s">
        <v>25</v>
      </c>
      <c r="N5" s="503" t="s">
        <v>75</v>
      </c>
      <c r="O5" s="751" t="s">
        <v>26</v>
      </c>
      <c r="P5" s="752" t="s">
        <v>76</v>
      </c>
      <c r="Q5" s="753" t="s">
        <v>77</v>
      </c>
      <c r="R5" s="754" t="s">
        <v>27</v>
      </c>
      <c r="S5" s="755" t="s">
        <v>28</v>
      </c>
      <c r="T5" s="755" t="s">
        <v>29</v>
      </c>
      <c r="U5" s="753" t="s">
        <v>30</v>
      </c>
      <c r="V5" s="503" t="s">
        <v>78</v>
      </c>
      <c r="W5" s="503" t="s">
        <v>79</v>
      </c>
      <c r="X5" s="503" t="s">
        <v>80</v>
      </c>
      <c r="Y5" s="505" t="s">
        <v>81</v>
      </c>
    </row>
    <row r="6" spans="2:26" s="470" customFormat="1" ht="46.5" customHeight="1">
      <c r="B6" s="756" t="s">
        <v>4</v>
      </c>
      <c r="C6" s="608"/>
      <c r="D6" s="677">
        <v>1</v>
      </c>
      <c r="E6" s="508" t="s">
        <v>15</v>
      </c>
      <c r="F6" s="757" t="s">
        <v>8</v>
      </c>
      <c r="G6" s="511">
        <v>15</v>
      </c>
      <c r="H6" s="678"/>
      <c r="I6" s="516">
        <v>3.48</v>
      </c>
      <c r="J6" s="513">
        <v>4.43</v>
      </c>
      <c r="K6" s="517">
        <v>0</v>
      </c>
      <c r="L6" s="758">
        <v>54.6</v>
      </c>
      <c r="M6" s="759">
        <v>0.01</v>
      </c>
      <c r="N6" s="760">
        <v>0.05</v>
      </c>
      <c r="O6" s="760">
        <v>0.1</v>
      </c>
      <c r="P6" s="760">
        <v>40</v>
      </c>
      <c r="Q6" s="761">
        <v>0.14000000000000001</v>
      </c>
      <c r="R6" s="759">
        <v>132</v>
      </c>
      <c r="S6" s="760">
        <v>75</v>
      </c>
      <c r="T6" s="760">
        <v>5.25</v>
      </c>
      <c r="U6" s="760">
        <v>0.15</v>
      </c>
      <c r="V6" s="760">
        <v>13.2</v>
      </c>
      <c r="W6" s="760">
        <v>0</v>
      </c>
      <c r="X6" s="760">
        <v>0</v>
      </c>
      <c r="Y6" s="762">
        <v>0</v>
      </c>
    </row>
    <row r="7" spans="2:26" s="686" customFormat="1" ht="26.45" customHeight="1">
      <c r="B7" s="617"/>
      <c r="C7" s="549"/>
      <c r="D7" s="682">
        <v>295</v>
      </c>
      <c r="E7" s="545" t="s">
        <v>6</v>
      </c>
      <c r="F7" s="683" t="s">
        <v>113</v>
      </c>
      <c r="G7" s="688">
        <v>90</v>
      </c>
      <c r="H7" s="549"/>
      <c r="I7" s="554">
        <v>14.07</v>
      </c>
      <c r="J7" s="551">
        <v>14.61</v>
      </c>
      <c r="K7" s="555">
        <v>1.23</v>
      </c>
      <c r="L7" s="728">
        <v>193.69</v>
      </c>
      <c r="M7" s="554">
        <v>0.06</v>
      </c>
      <c r="N7" s="550">
        <v>0.11</v>
      </c>
      <c r="O7" s="551">
        <v>4.4400000000000004</v>
      </c>
      <c r="P7" s="551">
        <v>80</v>
      </c>
      <c r="Q7" s="555">
        <v>0.01</v>
      </c>
      <c r="R7" s="554">
        <v>22.04</v>
      </c>
      <c r="S7" s="551">
        <v>118.58</v>
      </c>
      <c r="T7" s="551">
        <v>16.91</v>
      </c>
      <c r="U7" s="551">
        <v>1.1000000000000001</v>
      </c>
      <c r="V7" s="551">
        <v>184.39</v>
      </c>
      <c r="W7" s="551">
        <v>3.0000000000000001E-3</v>
      </c>
      <c r="X7" s="551">
        <v>1.4999999999999999E-4</v>
      </c>
      <c r="Y7" s="555">
        <v>0.36</v>
      </c>
    </row>
    <row r="8" spans="2:26" s="686" customFormat="1" ht="26.45" customHeight="1">
      <c r="B8" s="617"/>
      <c r="C8" s="549"/>
      <c r="D8" s="682">
        <v>227</v>
      </c>
      <c r="E8" s="546" t="s">
        <v>50</v>
      </c>
      <c r="F8" s="683" t="s">
        <v>74</v>
      </c>
      <c r="G8" s="684">
        <v>150</v>
      </c>
      <c r="H8" s="763"/>
      <c r="I8" s="764">
        <v>4.3499999999999996</v>
      </c>
      <c r="J8" s="765">
        <v>3.9</v>
      </c>
      <c r="K8" s="766">
        <v>20.399999999999999</v>
      </c>
      <c r="L8" s="767">
        <v>134.25</v>
      </c>
      <c r="M8" s="764">
        <v>0.12</v>
      </c>
      <c r="N8" s="765">
        <v>0.08</v>
      </c>
      <c r="O8" s="765">
        <v>0</v>
      </c>
      <c r="P8" s="765">
        <v>19.5</v>
      </c>
      <c r="Q8" s="768">
        <v>0.08</v>
      </c>
      <c r="R8" s="764">
        <v>7.92</v>
      </c>
      <c r="S8" s="765">
        <v>109.87</v>
      </c>
      <c r="T8" s="765">
        <v>73.540000000000006</v>
      </c>
      <c r="U8" s="765">
        <v>2.46</v>
      </c>
      <c r="V8" s="765">
        <v>137.4</v>
      </c>
      <c r="W8" s="765">
        <v>2E-3</v>
      </c>
      <c r="X8" s="765">
        <v>2E-3</v>
      </c>
      <c r="Y8" s="768">
        <v>8.9999999999999993E-3</v>
      </c>
      <c r="Z8" s="769"/>
    </row>
    <row r="9" spans="2:26" s="686" customFormat="1" ht="39.75" customHeight="1">
      <c r="B9" s="617"/>
      <c r="C9" s="549"/>
      <c r="D9" s="682">
        <v>98</v>
      </c>
      <c r="E9" s="546" t="s">
        <v>13</v>
      </c>
      <c r="F9" s="683" t="s">
        <v>12</v>
      </c>
      <c r="G9" s="684">
        <v>200</v>
      </c>
      <c r="H9" s="763"/>
      <c r="I9" s="554">
        <v>0.4</v>
      </c>
      <c r="J9" s="551">
        <v>0</v>
      </c>
      <c r="K9" s="555">
        <v>27</v>
      </c>
      <c r="L9" s="770">
        <v>59.48</v>
      </c>
      <c r="M9" s="554">
        <v>0</v>
      </c>
      <c r="N9" s="550">
        <v>0</v>
      </c>
      <c r="O9" s="551">
        <v>1.4</v>
      </c>
      <c r="P9" s="551">
        <v>0</v>
      </c>
      <c r="Q9" s="555">
        <v>0</v>
      </c>
      <c r="R9" s="554">
        <v>0.21</v>
      </c>
      <c r="S9" s="551">
        <v>0</v>
      </c>
      <c r="T9" s="551">
        <v>0</v>
      </c>
      <c r="U9" s="551">
        <v>0.02</v>
      </c>
      <c r="V9" s="551">
        <v>0.2</v>
      </c>
      <c r="W9" s="551">
        <v>0</v>
      </c>
      <c r="X9" s="551">
        <v>0</v>
      </c>
      <c r="Y9" s="555">
        <v>0</v>
      </c>
      <c r="Z9" s="769"/>
    </row>
    <row r="10" spans="2:26" s="686" customFormat="1" ht="26.45" customHeight="1">
      <c r="B10" s="771"/>
      <c r="C10" s="767"/>
      <c r="D10" s="687">
        <v>119</v>
      </c>
      <c r="E10" s="546" t="s">
        <v>10</v>
      </c>
      <c r="F10" s="689" t="s">
        <v>14</v>
      </c>
      <c r="G10" s="682">
        <v>25</v>
      </c>
      <c r="H10" s="546"/>
      <c r="I10" s="554">
        <v>1.78</v>
      </c>
      <c r="J10" s="551">
        <v>0.18</v>
      </c>
      <c r="K10" s="552">
        <v>11.05</v>
      </c>
      <c r="L10" s="772">
        <v>60</v>
      </c>
      <c r="M10" s="554">
        <v>2.5000000000000001E-2</v>
      </c>
      <c r="N10" s="551">
        <v>8.0000000000000002E-3</v>
      </c>
      <c r="O10" s="551">
        <v>0</v>
      </c>
      <c r="P10" s="551">
        <v>0</v>
      </c>
      <c r="Q10" s="555">
        <v>0</v>
      </c>
      <c r="R10" s="554">
        <v>9.25</v>
      </c>
      <c r="S10" s="551">
        <v>54.5</v>
      </c>
      <c r="T10" s="551">
        <v>16.25</v>
      </c>
      <c r="U10" s="551">
        <v>0.7</v>
      </c>
      <c r="V10" s="551">
        <v>23.25</v>
      </c>
      <c r="W10" s="551">
        <v>8.0000000000000004E-4</v>
      </c>
      <c r="X10" s="551">
        <v>2E-3</v>
      </c>
      <c r="Y10" s="555">
        <v>0</v>
      </c>
      <c r="Z10" s="773"/>
    </row>
    <row r="11" spans="2:26" s="686" customFormat="1" ht="30" customHeight="1">
      <c r="B11" s="617"/>
      <c r="C11" s="549"/>
      <c r="D11" s="682">
        <v>120</v>
      </c>
      <c r="E11" s="546" t="s">
        <v>11</v>
      </c>
      <c r="F11" s="689" t="s">
        <v>39</v>
      </c>
      <c r="G11" s="682">
        <v>20</v>
      </c>
      <c r="H11" s="546"/>
      <c r="I11" s="554">
        <v>1.1399999999999999</v>
      </c>
      <c r="J11" s="551">
        <v>0.22</v>
      </c>
      <c r="K11" s="552">
        <v>7.44</v>
      </c>
      <c r="L11" s="772">
        <v>36.26</v>
      </c>
      <c r="M11" s="554">
        <v>0.02</v>
      </c>
      <c r="N11" s="551">
        <v>2.4E-2</v>
      </c>
      <c r="O11" s="551">
        <v>0.08</v>
      </c>
      <c r="P11" s="551">
        <v>0</v>
      </c>
      <c r="Q11" s="555">
        <v>0</v>
      </c>
      <c r="R11" s="554">
        <v>6.8</v>
      </c>
      <c r="S11" s="551">
        <v>24</v>
      </c>
      <c r="T11" s="551">
        <v>8.1999999999999993</v>
      </c>
      <c r="U11" s="551">
        <v>0.46</v>
      </c>
      <c r="V11" s="551">
        <v>73.5</v>
      </c>
      <c r="W11" s="551">
        <v>2E-3</v>
      </c>
      <c r="X11" s="551">
        <v>2E-3</v>
      </c>
      <c r="Y11" s="555">
        <v>1.2E-2</v>
      </c>
      <c r="Z11" s="769"/>
    </row>
    <row r="12" spans="2:26" s="686" customFormat="1" ht="30" customHeight="1">
      <c r="B12" s="617"/>
      <c r="C12" s="549"/>
      <c r="D12" s="774"/>
      <c r="E12" s="775"/>
      <c r="F12" s="691" t="s">
        <v>16</v>
      </c>
      <c r="G12" s="776">
        <f>SUM(G6:G11)</f>
        <v>500</v>
      </c>
      <c r="H12" s="777"/>
      <c r="I12" s="778">
        <f t="shared" ref="I12:Y12" si="0">I6+I7+I8+I9+I10+I11</f>
        <v>25.22</v>
      </c>
      <c r="J12" s="779">
        <f t="shared" si="0"/>
        <v>23.339999999999996</v>
      </c>
      <c r="K12" s="780">
        <f t="shared" si="0"/>
        <v>67.11999999999999</v>
      </c>
      <c r="L12" s="781">
        <f>SUM(L6:L11)</f>
        <v>538.28</v>
      </c>
      <c r="M12" s="778">
        <f t="shared" si="0"/>
        <v>0.23499999999999999</v>
      </c>
      <c r="N12" s="779">
        <f t="shared" si="0"/>
        <v>0.27200000000000002</v>
      </c>
      <c r="O12" s="779">
        <f t="shared" si="0"/>
        <v>6.02</v>
      </c>
      <c r="P12" s="779">
        <f t="shared" si="0"/>
        <v>139.5</v>
      </c>
      <c r="Q12" s="782">
        <f t="shared" si="0"/>
        <v>0.23000000000000004</v>
      </c>
      <c r="R12" s="778">
        <f t="shared" si="0"/>
        <v>178.22</v>
      </c>
      <c r="S12" s="779">
        <f t="shared" si="0"/>
        <v>381.95</v>
      </c>
      <c r="T12" s="779">
        <f t="shared" si="0"/>
        <v>120.15</v>
      </c>
      <c r="U12" s="779">
        <f t="shared" si="0"/>
        <v>4.8899999999999997</v>
      </c>
      <c r="V12" s="779">
        <f t="shared" si="0"/>
        <v>431.94</v>
      </c>
      <c r="W12" s="779">
        <f t="shared" si="0"/>
        <v>7.8000000000000005E-3</v>
      </c>
      <c r="X12" s="779">
        <f t="shared" si="0"/>
        <v>6.1500000000000001E-3</v>
      </c>
      <c r="Y12" s="782">
        <f t="shared" si="0"/>
        <v>0.38100000000000001</v>
      </c>
    </row>
    <row r="13" spans="2:26" s="686" customFormat="1" ht="30" customHeight="1" thickBot="1">
      <c r="B13" s="701"/>
      <c r="C13" s="734"/>
      <c r="D13" s="734"/>
      <c r="E13" s="704"/>
      <c r="F13" s="705" t="s">
        <v>17</v>
      </c>
      <c r="G13" s="783"/>
      <c r="H13" s="784"/>
      <c r="I13" s="738"/>
      <c r="J13" s="739"/>
      <c r="K13" s="740"/>
      <c r="L13" s="785">
        <f>L12/23.5</f>
        <v>22.905531914893615</v>
      </c>
      <c r="M13" s="738"/>
      <c r="N13" s="739"/>
      <c r="O13" s="739"/>
      <c r="P13" s="739"/>
      <c r="Q13" s="740"/>
      <c r="R13" s="738"/>
      <c r="S13" s="739"/>
      <c r="T13" s="739"/>
      <c r="U13" s="739"/>
      <c r="V13" s="739"/>
      <c r="W13" s="739"/>
      <c r="X13" s="739"/>
      <c r="Y13" s="740"/>
    </row>
    <row r="14" spans="2:26">
      <c r="B14" s="6"/>
      <c r="C14" s="6"/>
      <c r="D14" s="139"/>
      <c r="E14" s="139"/>
      <c r="F14" s="23"/>
      <c r="G14" s="23"/>
      <c r="H14" s="23"/>
      <c r="I14" s="131"/>
      <c r="J14" s="130"/>
      <c r="K14" s="23"/>
      <c r="L14" s="132"/>
      <c r="M14" s="23"/>
      <c r="N14" s="23"/>
      <c r="O14" s="2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2:26">
      <c r="M15" s="26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13"/>
  <sheetViews>
    <sheetView zoomScale="60" zoomScaleNormal="60" workbookViewId="0">
      <selection activeCell="F9" sqref="F9"/>
    </sheetView>
  </sheetViews>
  <sheetFormatPr defaultRowHeight="15"/>
  <cols>
    <col min="2" max="2" width="16.85546875" customWidth="1"/>
    <col min="3" max="3" width="3" customWidth="1"/>
    <col min="4" max="4" width="15.7109375" style="5" customWidth="1"/>
    <col min="5" max="5" width="22.42578125" style="75" customWidth="1"/>
    <col min="6" max="6" width="57.285156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s="475" customFormat="1" ht="26.25">
      <c r="B2" s="471" t="s">
        <v>1</v>
      </c>
      <c r="C2" s="471"/>
      <c r="D2" s="482"/>
      <c r="E2" s="484">
        <v>44890</v>
      </c>
      <c r="F2" s="471"/>
      <c r="G2" s="473" t="s">
        <v>2</v>
      </c>
      <c r="H2" s="480">
        <v>15</v>
      </c>
      <c r="I2" s="474"/>
      <c r="L2" s="476"/>
      <c r="M2" s="477"/>
      <c r="N2" s="478"/>
    </row>
    <row r="3" spans="2:25" ht="15.75" thickBot="1">
      <c r="B3" s="1"/>
      <c r="C3" s="1"/>
      <c r="D3" s="140"/>
      <c r="E3" s="14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470" customFormat="1" ht="21.75" customHeight="1" thickBot="1">
      <c r="B4" s="485" t="s">
        <v>0</v>
      </c>
      <c r="C4" s="485"/>
      <c r="D4" s="486" t="s">
        <v>106</v>
      </c>
      <c r="E4" s="485" t="s">
        <v>33</v>
      </c>
      <c r="F4" s="487" t="s">
        <v>32</v>
      </c>
      <c r="G4" s="487" t="s">
        <v>21</v>
      </c>
      <c r="H4" s="487" t="s">
        <v>31</v>
      </c>
      <c r="I4" s="488" t="s">
        <v>18</v>
      </c>
      <c r="J4" s="489"/>
      <c r="K4" s="490"/>
      <c r="L4" s="486" t="s">
        <v>107</v>
      </c>
      <c r="M4" s="672" t="s">
        <v>19</v>
      </c>
      <c r="N4" s="492"/>
      <c r="O4" s="493"/>
      <c r="P4" s="493"/>
      <c r="Q4" s="494"/>
      <c r="R4" s="491" t="s">
        <v>20</v>
      </c>
      <c r="S4" s="492"/>
      <c r="T4" s="492"/>
      <c r="U4" s="492"/>
      <c r="V4" s="492"/>
      <c r="W4" s="492"/>
      <c r="X4" s="492"/>
      <c r="Y4" s="495"/>
    </row>
    <row r="5" spans="2:25" s="470" customFormat="1" ht="57" thickBot="1">
      <c r="B5" s="497"/>
      <c r="C5" s="496"/>
      <c r="D5" s="601"/>
      <c r="E5" s="497"/>
      <c r="F5" s="497"/>
      <c r="G5" s="497"/>
      <c r="H5" s="497"/>
      <c r="I5" s="602" t="s">
        <v>22</v>
      </c>
      <c r="J5" s="603" t="s">
        <v>23</v>
      </c>
      <c r="K5" s="673" t="s">
        <v>24</v>
      </c>
      <c r="L5" s="605"/>
      <c r="M5" s="602" t="s">
        <v>25</v>
      </c>
      <c r="N5" s="602" t="s">
        <v>75</v>
      </c>
      <c r="O5" s="603" t="s">
        <v>26</v>
      </c>
      <c r="P5" s="674" t="s">
        <v>76</v>
      </c>
      <c r="Q5" s="673" t="s">
        <v>77</v>
      </c>
      <c r="R5" s="602" t="s">
        <v>27</v>
      </c>
      <c r="S5" s="603" t="s">
        <v>28</v>
      </c>
      <c r="T5" s="603" t="s">
        <v>29</v>
      </c>
      <c r="U5" s="673" t="s">
        <v>30</v>
      </c>
      <c r="V5" s="602" t="s">
        <v>78</v>
      </c>
      <c r="W5" s="602" t="s">
        <v>79</v>
      </c>
      <c r="X5" s="602" t="s">
        <v>80</v>
      </c>
      <c r="Y5" s="500" t="s">
        <v>81</v>
      </c>
    </row>
    <row r="6" spans="2:25" s="470" customFormat="1" ht="21.75" customHeight="1">
      <c r="B6" s="675"/>
      <c r="C6" s="676"/>
      <c r="D6" s="677">
        <v>284</v>
      </c>
      <c r="E6" s="678">
        <v>284</v>
      </c>
      <c r="F6" s="679" t="s">
        <v>117</v>
      </c>
      <c r="G6" s="680">
        <v>75</v>
      </c>
      <c r="H6" s="511"/>
      <c r="I6" s="512">
        <v>4.21</v>
      </c>
      <c r="J6" s="513">
        <v>1.1299999999999999</v>
      </c>
      <c r="K6" s="514">
        <v>20.86</v>
      </c>
      <c r="L6" s="681">
        <v>111.57</v>
      </c>
      <c r="M6" s="681">
        <v>0.02</v>
      </c>
      <c r="N6" s="512">
        <v>0.05</v>
      </c>
      <c r="O6" s="513">
        <v>2.84</v>
      </c>
      <c r="P6" s="513">
        <v>0</v>
      </c>
      <c r="Q6" s="517">
        <v>0.01</v>
      </c>
      <c r="R6" s="516">
        <v>39.130000000000003</v>
      </c>
      <c r="S6" s="513">
        <v>44.98</v>
      </c>
      <c r="T6" s="513">
        <v>9.48</v>
      </c>
      <c r="U6" s="513">
        <v>1.45</v>
      </c>
      <c r="V6" s="513">
        <v>180.51</v>
      </c>
      <c r="W6" s="513">
        <v>2.8E-3</v>
      </c>
      <c r="X6" s="513">
        <v>5.4000000000000003E-3</v>
      </c>
      <c r="Y6" s="517">
        <v>0.01</v>
      </c>
    </row>
    <row r="7" spans="2:25" s="686" customFormat="1" ht="26.45" customHeight="1">
      <c r="B7" s="617"/>
      <c r="C7" s="549"/>
      <c r="D7" s="682">
        <v>166</v>
      </c>
      <c r="E7" s="546" t="s">
        <v>48</v>
      </c>
      <c r="F7" s="683" t="s">
        <v>121</v>
      </c>
      <c r="G7" s="684">
        <v>205</v>
      </c>
      <c r="H7" s="545"/>
      <c r="I7" s="554">
        <v>8.7799999999999994</v>
      </c>
      <c r="J7" s="551">
        <v>8.33</v>
      </c>
      <c r="K7" s="552">
        <v>32.869999999999997</v>
      </c>
      <c r="L7" s="685">
        <v>241.61</v>
      </c>
      <c r="M7" s="685">
        <v>0.15</v>
      </c>
      <c r="N7" s="550">
        <v>0.24</v>
      </c>
      <c r="O7" s="551">
        <v>0.99</v>
      </c>
      <c r="P7" s="551">
        <v>40</v>
      </c>
      <c r="Q7" s="552">
        <v>0.16</v>
      </c>
      <c r="R7" s="554">
        <v>211.94</v>
      </c>
      <c r="S7" s="551">
        <v>217.43</v>
      </c>
      <c r="T7" s="551">
        <v>47.11</v>
      </c>
      <c r="U7" s="551">
        <v>0.98</v>
      </c>
      <c r="V7" s="551">
        <v>289.45999999999998</v>
      </c>
      <c r="W7" s="551">
        <v>1.6379999999999999E-2</v>
      </c>
      <c r="X7" s="551">
        <v>4.1700000000000001E-3</v>
      </c>
      <c r="Y7" s="555">
        <v>0.04</v>
      </c>
    </row>
    <row r="8" spans="2:25" s="686" customFormat="1" ht="26.45" customHeight="1">
      <c r="B8" s="617"/>
      <c r="C8" s="549"/>
      <c r="D8" s="682">
        <v>159</v>
      </c>
      <c r="E8" s="546" t="s">
        <v>37</v>
      </c>
      <c r="F8" s="683" t="s">
        <v>88</v>
      </c>
      <c r="G8" s="684">
        <v>200</v>
      </c>
      <c r="H8" s="545"/>
      <c r="I8" s="554">
        <v>0.2</v>
      </c>
      <c r="J8" s="551">
        <v>0</v>
      </c>
      <c r="K8" s="552">
        <v>19.8</v>
      </c>
      <c r="L8" s="685">
        <v>80</v>
      </c>
      <c r="M8" s="685">
        <v>0</v>
      </c>
      <c r="N8" s="550">
        <v>0</v>
      </c>
      <c r="O8" s="551">
        <v>9.1999999999999993</v>
      </c>
      <c r="P8" s="551">
        <v>0</v>
      </c>
      <c r="Q8" s="555">
        <v>0</v>
      </c>
      <c r="R8" s="550">
        <v>14.58</v>
      </c>
      <c r="S8" s="551">
        <v>7.12</v>
      </c>
      <c r="T8" s="551">
        <v>7.3</v>
      </c>
      <c r="U8" s="551">
        <v>0.86</v>
      </c>
      <c r="V8" s="551">
        <v>13.56</v>
      </c>
      <c r="W8" s="551">
        <v>0</v>
      </c>
      <c r="X8" s="551">
        <v>0</v>
      </c>
      <c r="Y8" s="555">
        <v>0</v>
      </c>
    </row>
    <row r="9" spans="2:25" s="686" customFormat="1" ht="26.45" customHeight="1">
      <c r="B9" s="617"/>
      <c r="C9" s="549"/>
      <c r="D9" s="687">
        <v>121</v>
      </c>
      <c r="E9" s="545" t="s">
        <v>10</v>
      </c>
      <c r="F9" s="683" t="s">
        <v>41</v>
      </c>
      <c r="G9" s="688">
        <v>35</v>
      </c>
      <c r="H9" s="549"/>
      <c r="I9" s="550">
        <v>2.63</v>
      </c>
      <c r="J9" s="551">
        <v>1.01</v>
      </c>
      <c r="K9" s="552">
        <v>17.43</v>
      </c>
      <c r="L9" s="553">
        <v>91.7</v>
      </c>
      <c r="M9" s="554">
        <v>0.04</v>
      </c>
      <c r="N9" s="551">
        <v>0.01</v>
      </c>
      <c r="O9" s="551">
        <v>0</v>
      </c>
      <c r="P9" s="551">
        <v>0</v>
      </c>
      <c r="Q9" s="555">
        <v>0</v>
      </c>
      <c r="R9" s="550">
        <v>6.65</v>
      </c>
      <c r="S9" s="551">
        <v>22.75</v>
      </c>
      <c r="T9" s="551">
        <v>4.55</v>
      </c>
      <c r="U9" s="551">
        <v>0.42</v>
      </c>
      <c r="V9" s="551">
        <v>32.200000000000003</v>
      </c>
      <c r="W9" s="551">
        <v>0</v>
      </c>
      <c r="X9" s="551">
        <v>0</v>
      </c>
      <c r="Y9" s="555">
        <v>0</v>
      </c>
    </row>
    <row r="10" spans="2:25" s="686" customFormat="1" ht="26.45" customHeight="1">
      <c r="B10" s="617"/>
      <c r="C10" s="549"/>
      <c r="D10" s="682">
        <v>120</v>
      </c>
      <c r="E10" s="546" t="s">
        <v>11</v>
      </c>
      <c r="F10" s="689" t="s">
        <v>39</v>
      </c>
      <c r="G10" s="549">
        <v>40</v>
      </c>
      <c r="H10" s="690"/>
      <c r="I10" s="550">
        <v>2.64</v>
      </c>
      <c r="J10" s="551">
        <v>0.48</v>
      </c>
      <c r="K10" s="552">
        <v>16.079999999999998</v>
      </c>
      <c r="L10" s="685">
        <v>79.2</v>
      </c>
      <c r="M10" s="550">
        <v>7.0000000000000007E-2</v>
      </c>
      <c r="N10" s="550">
        <v>0.03</v>
      </c>
      <c r="O10" s="551">
        <v>0</v>
      </c>
      <c r="P10" s="551">
        <v>0</v>
      </c>
      <c r="Q10" s="552">
        <v>0</v>
      </c>
      <c r="R10" s="554">
        <v>11.6</v>
      </c>
      <c r="S10" s="551">
        <v>60</v>
      </c>
      <c r="T10" s="551">
        <v>18.8</v>
      </c>
      <c r="U10" s="551">
        <v>1.56</v>
      </c>
      <c r="V10" s="551">
        <v>94</v>
      </c>
      <c r="W10" s="551">
        <v>1.6999999999999999E-3</v>
      </c>
      <c r="X10" s="551">
        <v>2.2000000000000001E-3</v>
      </c>
      <c r="Y10" s="555">
        <v>0.01</v>
      </c>
    </row>
    <row r="11" spans="2:25" s="686" customFormat="1" ht="26.45" customHeight="1">
      <c r="B11" s="617"/>
      <c r="C11" s="549"/>
      <c r="D11" s="682"/>
      <c r="E11" s="546"/>
      <c r="F11" s="691" t="s">
        <v>16</v>
      </c>
      <c r="G11" s="692">
        <f>G6+G7+G8+G9+G10</f>
        <v>555</v>
      </c>
      <c r="H11" s="693"/>
      <c r="I11" s="694">
        <f t="shared" ref="I11:Y11" si="0">I6+I7+I8+I9+I10</f>
        <v>18.459999999999997</v>
      </c>
      <c r="J11" s="695">
        <f t="shared" si="0"/>
        <v>10.950000000000001</v>
      </c>
      <c r="K11" s="696">
        <f t="shared" si="0"/>
        <v>107.04</v>
      </c>
      <c r="L11" s="697">
        <f t="shared" si="0"/>
        <v>604.08000000000004</v>
      </c>
      <c r="M11" s="698">
        <f t="shared" si="0"/>
        <v>0.28000000000000003</v>
      </c>
      <c r="N11" s="699">
        <f t="shared" si="0"/>
        <v>0.32999999999999996</v>
      </c>
      <c r="O11" s="695">
        <f t="shared" si="0"/>
        <v>13.03</v>
      </c>
      <c r="P11" s="695">
        <f t="shared" si="0"/>
        <v>40</v>
      </c>
      <c r="Q11" s="696">
        <f t="shared" si="0"/>
        <v>0.17</v>
      </c>
      <c r="R11" s="694">
        <f t="shared" si="0"/>
        <v>283.89999999999998</v>
      </c>
      <c r="S11" s="695">
        <f t="shared" si="0"/>
        <v>352.28000000000003</v>
      </c>
      <c r="T11" s="695">
        <f t="shared" si="0"/>
        <v>87.24</v>
      </c>
      <c r="U11" s="695">
        <f t="shared" si="0"/>
        <v>5.27</v>
      </c>
      <c r="V11" s="695">
        <f t="shared" si="0"/>
        <v>609.73</v>
      </c>
      <c r="W11" s="695">
        <f t="shared" si="0"/>
        <v>2.0879999999999999E-2</v>
      </c>
      <c r="X11" s="695">
        <f t="shared" si="0"/>
        <v>1.1770000000000001E-2</v>
      </c>
      <c r="Y11" s="700">
        <f t="shared" si="0"/>
        <v>6.0000000000000005E-2</v>
      </c>
    </row>
    <row r="12" spans="2:25" s="686" customFormat="1" ht="26.45" customHeight="1" thickBot="1">
      <c r="B12" s="701"/>
      <c r="C12" s="702"/>
      <c r="D12" s="703"/>
      <c r="E12" s="704"/>
      <c r="F12" s="705" t="s">
        <v>17</v>
      </c>
      <c r="G12" s="703"/>
      <c r="H12" s="706"/>
      <c r="I12" s="707"/>
      <c r="J12" s="708"/>
      <c r="K12" s="709"/>
      <c r="L12" s="710">
        <f>L11/23.5</f>
        <v>25.705531914893619</v>
      </c>
      <c r="M12" s="711"/>
      <c r="N12" s="712"/>
      <c r="O12" s="708"/>
      <c r="P12" s="708"/>
      <c r="Q12" s="709"/>
      <c r="R12" s="707"/>
      <c r="S12" s="708"/>
      <c r="T12" s="708"/>
      <c r="U12" s="708"/>
      <c r="V12" s="708"/>
      <c r="W12" s="708"/>
      <c r="X12" s="708"/>
      <c r="Y12" s="713"/>
    </row>
    <row r="13" spans="2:25">
      <c r="B13" s="6"/>
      <c r="C13" s="6"/>
      <c r="D13" s="139"/>
      <c r="E13" s="142"/>
      <c r="F13" s="23"/>
      <c r="G13" s="23"/>
      <c r="H13" s="130"/>
      <c r="I13" s="131"/>
      <c r="J13" s="130"/>
      <c r="K13" s="23"/>
      <c r="L13" s="132"/>
      <c r="M13" s="23"/>
      <c r="N13" s="23"/>
      <c r="O13" s="23"/>
      <c r="P13" s="133"/>
      <c r="Q13" s="133"/>
      <c r="R13" s="133"/>
      <c r="S13" s="133"/>
      <c r="T13" s="133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14"/>
  <sheetViews>
    <sheetView zoomScale="60" zoomScaleNormal="60" workbookViewId="0">
      <selection activeCell="F25" sqref="F25"/>
    </sheetView>
  </sheetViews>
  <sheetFormatPr defaultRowHeight="15"/>
  <cols>
    <col min="2" max="2" width="16.85546875" customWidth="1"/>
    <col min="3" max="3" width="3.7109375" customWidth="1"/>
    <col min="4" max="4" width="15.7109375" style="5" customWidth="1"/>
    <col min="5" max="5" width="22.42578125" style="75" customWidth="1"/>
    <col min="6" max="6" width="59.42578125" customWidth="1"/>
    <col min="7" max="7" width="15.42578125" customWidth="1"/>
    <col min="8" max="8" width="12.42578125" customWidth="1"/>
    <col min="9" max="9" width="12" customWidth="1"/>
    <col min="10" max="10" width="11.28515625" customWidth="1"/>
    <col min="11" max="11" width="12.85546875" customWidth="1"/>
    <col min="12" max="12" width="22.425781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s="475" customFormat="1" ht="26.25">
      <c r="B2" s="471" t="s">
        <v>1</v>
      </c>
      <c r="C2" s="471"/>
      <c r="D2" s="482"/>
      <c r="E2" s="484">
        <v>44889</v>
      </c>
      <c r="F2" s="471"/>
      <c r="G2" s="473" t="s">
        <v>2</v>
      </c>
      <c r="H2" s="480">
        <v>16</v>
      </c>
      <c r="I2" s="474"/>
      <c r="L2" s="476"/>
      <c r="M2" s="477"/>
      <c r="N2" s="478"/>
    </row>
    <row r="3" spans="2:25" ht="15.75" thickBot="1">
      <c r="B3" s="1"/>
      <c r="C3" s="1"/>
      <c r="D3" s="140"/>
      <c r="E3" s="14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470" customFormat="1" ht="21.75" customHeight="1" thickBot="1">
      <c r="B4" s="485" t="s">
        <v>0</v>
      </c>
      <c r="C4" s="485"/>
      <c r="D4" s="486" t="s">
        <v>106</v>
      </c>
      <c r="E4" s="485" t="s">
        <v>33</v>
      </c>
      <c r="F4" s="487" t="s">
        <v>32</v>
      </c>
      <c r="G4" s="487" t="s">
        <v>21</v>
      </c>
      <c r="H4" s="487" t="s">
        <v>31</v>
      </c>
      <c r="I4" s="488" t="s">
        <v>18</v>
      </c>
      <c r="J4" s="489"/>
      <c r="K4" s="490"/>
      <c r="L4" s="486" t="s">
        <v>107</v>
      </c>
      <c r="M4" s="491" t="s">
        <v>19</v>
      </c>
      <c r="N4" s="492"/>
      <c r="O4" s="493"/>
      <c r="P4" s="493"/>
      <c r="Q4" s="494"/>
      <c r="R4" s="491" t="s">
        <v>20</v>
      </c>
      <c r="S4" s="492"/>
      <c r="T4" s="492"/>
      <c r="U4" s="492"/>
      <c r="V4" s="492"/>
      <c r="W4" s="492"/>
      <c r="X4" s="492"/>
      <c r="Y4" s="495"/>
    </row>
    <row r="5" spans="2:25" s="470" customFormat="1" ht="28.5" customHeight="1" thickBot="1">
      <c r="B5" s="497"/>
      <c r="C5" s="496"/>
      <c r="D5" s="601"/>
      <c r="E5" s="497"/>
      <c r="F5" s="497"/>
      <c r="G5" s="497"/>
      <c r="H5" s="497"/>
      <c r="I5" s="499" t="s">
        <v>22</v>
      </c>
      <c r="J5" s="500" t="s">
        <v>23</v>
      </c>
      <c r="K5" s="501" t="s">
        <v>24</v>
      </c>
      <c r="L5" s="605"/>
      <c r="M5" s="602" t="s">
        <v>25</v>
      </c>
      <c r="N5" s="602" t="s">
        <v>75</v>
      </c>
      <c r="O5" s="603" t="s">
        <v>26</v>
      </c>
      <c r="P5" s="674" t="s">
        <v>76</v>
      </c>
      <c r="Q5" s="673" t="s">
        <v>77</v>
      </c>
      <c r="R5" s="714" t="s">
        <v>27</v>
      </c>
      <c r="S5" s="603" t="s">
        <v>28</v>
      </c>
      <c r="T5" s="603" t="s">
        <v>29</v>
      </c>
      <c r="U5" s="673" t="s">
        <v>30</v>
      </c>
      <c r="V5" s="602" t="s">
        <v>78</v>
      </c>
      <c r="W5" s="602" t="s">
        <v>79</v>
      </c>
      <c r="X5" s="602" t="s">
        <v>80</v>
      </c>
      <c r="Y5" s="500" t="s">
        <v>81</v>
      </c>
    </row>
    <row r="6" spans="2:25" s="470" customFormat="1" ht="39" customHeight="1">
      <c r="B6" s="622" t="s">
        <v>4</v>
      </c>
      <c r="C6" s="608"/>
      <c r="D6" s="715">
        <v>301</v>
      </c>
      <c r="E6" s="645" t="s">
        <v>58</v>
      </c>
      <c r="F6" s="716" t="s">
        <v>108</v>
      </c>
      <c r="G6" s="717">
        <v>60</v>
      </c>
      <c r="H6" s="718"/>
      <c r="I6" s="554">
        <v>2.67</v>
      </c>
      <c r="J6" s="551">
        <v>9.57</v>
      </c>
      <c r="K6" s="555">
        <v>17.809999999999999</v>
      </c>
      <c r="L6" s="719">
        <v>168.61</v>
      </c>
      <c r="M6" s="516">
        <v>0.02</v>
      </c>
      <c r="N6" s="512">
        <v>0.05</v>
      </c>
      <c r="O6" s="513">
        <v>0.26</v>
      </c>
      <c r="P6" s="513">
        <v>30</v>
      </c>
      <c r="Q6" s="517">
        <v>0.14000000000000001</v>
      </c>
      <c r="R6" s="512">
        <v>39.340000000000003</v>
      </c>
      <c r="S6" s="513">
        <v>43.43</v>
      </c>
      <c r="T6" s="513">
        <v>6.69</v>
      </c>
      <c r="U6" s="513">
        <v>0.3</v>
      </c>
      <c r="V6" s="513">
        <v>58.08</v>
      </c>
      <c r="W6" s="513">
        <v>2.5999999999999999E-3</v>
      </c>
      <c r="X6" s="513">
        <v>1.6000000000000001E-3</v>
      </c>
      <c r="Y6" s="513">
        <v>0.01</v>
      </c>
    </row>
    <row r="7" spans="2:25" s="686" customFormat="1" ht="26.45" customHeight="1">
      <c r="B7" s="617"/>
      <c r="C7" s="549"/>
      <c r="D7" s="682">
        <v>59</v>
      </c>
      <c r="E7" s="549" t="s">
        <v>48</v>
      </c>
      <c r="F7" s="720" t="s">
        <v>91</v>
      </c>
      <c r="G7" s="548">
        <v>205</v>
      </c>
      <c r="H7" s="545"/>
      <c r="I7" s="554">
        <v>7.79</v>
      </c>
      <c r="J7" s="551">
        <v>11.89</v>
      </c>
      <c r="K7" s="555">
        <v>26.65</v>
      </c>
      <c r="L7" s="719">
        <v>244.56</v>
      </c>
      <c r="M7" s="567">
        <v>0.22</v>
      </c>
      <c r="N7" s="563">
        <v>0.24</v>
      </c>
      <c r="O7" s="564">
        <v>0</v>
      </c>
      <c r="P7" s="564">
        <v>13.53</v>
      </c>
      <c r="Q7" s="565">
        <v>0.12</v>
      </c>
      <c r="R7" s="567">
        <v>47.76</v>
      </c>
      <c r="S7" s="564">
        <v>176.54</v>
      </c>
      <c r="T7" s="564">
        <v>57.95</v>
      </c>
      <c r="U7" s="564">
        <v>1.98</v>
      </c>
      <c r="V7" s="564">
        <v>292.94</v>
      </c>
      <c r="W7" s="564">
        <v>1.7999999999999999E-2</v>
      </c>
      <c r="X7" s="564">
        <v>4.0000000000000001E-3</v>
      </c>
      <c r="Y7" s="568">
        <v>4.7E-2</v>
      </c>
    </row>
    <row r="8" spans="2:25" s="686" customFormat="1" ht="26.45" customHeight="1">
      <c r="B8" s="617"/>
      <c r="C8" s="549"/>
      <c r="D8" s="645">
        <v>114</v>
      </c>
      <c r="E8" s="721" t="s">
        <v>37</v>
      </c>
      <c r="F8" s="722" t="s">
        <v>42</v>
      </c>
      <c r="G8" s="723">
        <v>200</v>
      </c>
      <c r="H8" s="561"/>
      <c r="I8" s="563">
        <v>0.2</v>
      </c>
      <c r="J8" s="564">
        <v>0</v>
      </c>
      <c r="K8" s="565">
        <v>11</v>
      </c>
      <c r="L8" s="724">
        <v>44.8</v>
      </c>
      <c r="M8" s="567">
        <v>0</v>
      </c>
      <c r="N8" s="563">
        <v>0</v>
      </c>
      <c r="O8" s="564">
        <v>0.08</v>
      </c>
      <c r="P8" s="564">
        <v>0</v>
      </c>
      <c r="Q8" s="568">
        <v>0</v>
      </c>
      <c r="R8" s="563">
        <v>13.56</v>
      </c>
      <c r="S8" s="564">
        <v>7.66</v>
      </c>
      <c r="T8" s="564">
        <v>4.08</v>
      </c>
      <c r="U8" s="564">
        <v>0.8</v>
      </c>
      <c r="V8" s="564">
        <v>0.68</v>
      </c>
      <c r="W8" s="564">
        <v>0</v>
      </c>
      <c r="X8" s="564">
        <v>0</v>
      </c>
      <c r="Y8" s="568">
        <v>0</v>
      </c>
    </row>
    <row r="9" spans="2:25" s="686" customFormat="1" ht="26.45" customHeight="1">
      <c r="B9" s="725"/>
      <c r="C9" s="548"/>
      <c r="D9" s="687">
        <v>121</v>
      </c>
      <c r="E9" s="545" t="s">
        <v>10</v>
      </c>
      <c r="F9" s="683" t="s">
        <v>41</v>
      </c>
      <c r="G9" s="548">
        <v>20</v>
      </c>
      <c r="H9" s="549"/>
      <c r="I9" s="550">
        <v>1.44</v>
      </c>
      <c r="J9" s="551">
        <v>0.13</v>
      </c>
      <c r="K9" s="552">
        <v>9.83</v>
      </c>
      <c r="L9" s="553">
        <v>50.44</v>
      </c>
      <c r="M9" s="554">
        <v>0.04</v>
      </c>
      <c r="N9" s="550">
        <v>7.0000000000000001E-3</v>
      </c>
      <c r="O9" s="564">
        <v>0</v>
      </c>
      <c r="P9" s="564">
        <v>0</v>
      </c>
      <c r="Q9" s="565">
        <v>0</v>
      </c>
      <c r="R9" s="567">
        <v>7.5</v>
      </c>
      <c r="S9" s="564">
        <v>24.6</v>
      </c>
      <c r="T9" s="564">
        <v>9.9</v>
      </c>
      <c r="U9" s="564">
        <v>0.45</v>
      </c>
      <c r="V9" s="564">
        <v>18.399999999999999</v>
      </c>
      <c r="W9" s="564">
        <v>0</v>
      </c>
      <c r="X9" s="564">
        <v>0</v>
      </c>
      <c r="Y9" s="568">
        <v>0</v>
      </c>
    </row>
    <row r="10" spans="2:25" s="686" customFormat="1" ht="26.45" customHeight="1">
      <c r="B10" s="725"/>
      <c r="C10" s="548"/>
      <c r="D10" s="682">
        <v>120</v>
      </c>
      <c r="E10" s="549" t="s">
        <v>39</v>
      </c>
      <c r="F10" s="726" t="s">
        <v>9</v>
      </c>
      <c r="G10" s="549">
        <v>20</v>
      </c>
      <c r="H10" s="727"/>
      <c r="I10" s="554">
        <v>1.1399999999999999</v>
      </c>
      <c r="J10" s="551">
        <v>0.22</v>
      </c>
      <c r="K10" s="555">
        <v>7.44</v>
      </c>
      <c r="L10" s="728">
        <v>36.26</v>
      </c>
      <c r="M10" s="554">
        <v>0.02</v>
      </c>
      <c r="N10" s="550">
        <v>2.4E-2</v>
      </c>
      <c r="O10" s="551">
        <v>0.08</v>
      </c>
      <c r="P10" s="551">
        <v>0</v>
      </c>
      <c r="Q10" s="555">
        <v>0</v>
      </c>
      <c r="R10" s="554">
        <v>6.8</v>
      </c>
      <c r="S10" s="551">
        <v>24</v>
      </c>
      <c r="T10" s="551">
        <v>8.1999999999999993</v>
      </c>
      <c r="U10" s="551">
        <v>0.46</v>
      </c>
      <c r="V10" s="551">
        <v>73.5</v>
      </c>
      <c r="W10" s="551">
        <v>2E-3</v>
      </c>
      <c r="X10" s="551">
        <v>2E-3</v>
      </c>
      <c r="Y10" s="555">
        <v>1.2E-2</v>
      </c>
    </row>
    <row r="11" spans="2:25" s="686" customFormat="1" ht="26.45" customHeight="1">
      <c r="B11" s="617"/>
      <c r="C11" s="549"/>
      <c r="D11" s="682" t="s">
        <v>97</v>
      </c>
      <c r="E11" s="549" t="s">
        <v>13</v>
      </c>
      <c r="F11" s="729" t="s">
        <v>118</v>
      </c>
      <c r="G11" s="549">
        <v>250</v>
      </c>
      <c r="H11" s="730"/>
      <c r="I11" s="554">
        <v>8.25</v>
      </c>
      <c r="J11" s="551">
        <v>6.25</v>
      </c>
      <c r="K11" s="555">
        <v>22</v>
      </c>
      <c r="L11" s="728">
        <v>175</v>
      </c>
      <c r="M11" s="554"/>
      <c r="N11" s="550"/>
      <c r="O11" s="551"/>
      <c r="P11" s="551"/>
      <c r="Q11" s="555"/>
      <c r="R11" s="554"/>
      <c r="S11" s="551"/>
      <c r="T11" s="551"/>
      <c r="U11" s="551"/>
      <c r="V11" s="551"/>
      <c r="W11" s="551"/>
      <c r="X11" s="551"/>
      <c r="Y11" s="555"/>
    </row>
    <row r="12" spans="2:25" s="686" customFormat="1" ht="26.45" customHeight="1">
      <c r="B12" s="617"/>
      <c r="C12" s="549"/>
      <c r="D12" s="682"/>
      <c r="E12" s="549"/>
      <c r="F12" s="731" t="s">
        <v>16</v>
      </c>
      <c r="G12" s="732">
        <f>SUM(G6:G11)</f>
        <v>755</v>
      </c>
      <c r="H12" s="730"/>
      <c r="I12" s="554">
        <f>I6+I7+I8+I9+I10+I11</f>
        <v>21.490000000000002</v>
      </c>
      <c r="J12" s="551">
        <f t="shared" ref="J12:Y12" si="0">J6+J7+J8+J9+J10+J11</f>
        <v>28.06</v>
      </c>
      <c r="K12" s="555">
        <f t="shared" si="0"/>
        <v>94.72999999999999</v>
      </c>
      <c r="L12" s="733">
        <f>SUM(L6:L11)</f>
        <v>719.67000000000007</v>
      </c>
      <c r="M12" s="554">
        <f t="shared" si="0"/>
        <v>0.3</v>
      </c>
      <c r="N12" s="551">
        <f t="shared" si="0"/>
        <v>0.32100000000000001</v>
      </c>
      <c r="O12" s="551">
        <f t="shared" si="0"/>
        <v>0.42000000000000004</v>
      </c>
      <c r="P12" s="551">
        <f t="shared" si="0"/>
        <v>43.53</v>
      </c>
      <c r="Q12" s="552">
        <f t="shared" si="0"/>
        <v>0.26</v>
      </c>
      <c r="R12" s="554">
        <f t="shared" si="0"/>
        <v>114.96</v>
      </c>
      <c r="S12" s="551">
        <f t="shared" si="0"/>
        <v>276.23</v>
      </c>
      <c r="T12" s="551">
        <f t="shared" si="0"/>
        <v>86.820000000000007</v>
      </c>
      <c r="U12" s="551">
        <f t="shared" si="0"/>
        <v>3.99</v>
      </c>
      <c r="V12" s="551">
        <f t="shared" si="0"/>
        <v>443.59999999999997</v>
      </c>
      <c r="W12" s="551">
        <f t="shared" si="0"/>
        <v>2.2600000000000002E-2</v>
      </c>
      <c r="X12" s="551">
        <f t="shared" si="0"/>
        <v>7.6E-3</v>
      </c>
      <c r="Y12" s="555">
        <f t="shared" si="0"/>
        <v>6.9000000000000006E-2</v>
      </c>
    </row>
    <row r="13" spans="2:25" s="686" customFormat="1" ht="26.45" customHeight="1" thickBot="1">
      <c r="B13" s="701"/>
      <c r="C13" s="734"/>
      <c r="D13" s="703"/>
      <c r="E13" s="734"/>
      <c r="F13" s="735" t="s">
        <v>17</v>
      </c>
      <c r="G13" s="736"/>
      <c r="H13" s="737"/>
      <c r="I13" s="738"/>
      <c r="J13" s="739"/>
      <c r="K13" s="740"/>
      <c r="L13" s="741">
        <f>L12/23.5</f>
        <v>30.62425531914894</v>
      </c>
      <c r="M13" s="738"/>
      <c r="N13" s="742"/>
      <c r="O13" s="739"/>
      <c r="P13" s="739"/>
      <c r="Q13" s="743"/>
      <c r="R13" s="738"/>
      <c r="S13" s="739"/>
      <c r="T13" s="739"/>
      <c r="U13" s="739"/>
      <c r="V13" s="739"/>
      <c r="W13" s="739"/>
      <c r="X13" s="739"/>
      <c r="Y13" s="740"/>
    </row>
    <row r="14" spans="2:25">
      <c r="B14" s="6"/>
      <c r="C14" s="6"/>
      <c r="D14" s="139"/>
      <c r="E14" s="142"/>
      <c r="F14" s="23"/>
      <c r="G14" s="23"/>
      <c r="H14" s="130"/>
      <c r="I14" s="131"/>
      <c r="J14" s="130"/>
      <c r="K14" s="23"/>
      <c r="L14" s="132"/>
      <c r="M14" s="23"/>
      <c r="N14" s="23"/>
      <c r="O14" s="23"/>
      <c r="P14" s="133"/>
      <c r="Q14" s="133"/>
      <c r="R14" s="133"/>
      <c r="S14" s="133"/>
      <c r="T14" s="133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7" right="0.7" top="0.75" bottom="0.75" header="0.3" footer="0.3"/>
  <pageSetup paperSize="9" scale="3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6"/>
  <sheetViews>
    <sheetView zoomScale="60" zoomScaleNormal="60" workbookViewId="0">
      <selection activeCell="F2" sqref="F2"/>
    </sheetView>
  </sheetViews>
  <sheetFormatPr defaultRowHeight="15"/>
  <cols>
    <col min="2" max="2" width="16.85546875" customWidth="1"/>
    <col min="3" max="3" width="9.42578125" style="5" customWidth="1"/>
    <col min="4" max="4" width="15.7109375" style="5" customWidth="1"/>
    <col min="5" max="5" width="2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7" max="17" width="9.140625" customWidth="1"/>
    <col min="24" max="24" width="9.85546875" bestFit="1" customWidth="1"/>
  </cols>
  <sheetData>
    <row r="2" spans="2:25" s="475" customFormat="1" ht="26.25">
      <c r="B2" s="471" t="s">
        <v>1</v>
      </c>
      <c r="C2" s="482"/>
      <c r="D2" s="472"/>
      <c r="E2" s="479">
        <v>44894</v>
      </c>
      <c r="F2" s="471"/>
      <c r="G2" s="473" t="s">
        <v>2</v>
      </c>
      <c r="H2" s="480">
        <v>17</v>
      </c>
      <c r="I2" s="474"/>
      <c r="L2" s="476"/>
      <c r="M2" s="477"/>
      <c r="N2" s="478"/>
    </row>
    <row r="3" spans="2:25" ht="15.75" thickBot="1">
      <c r="B3" s="1"/>
      <c r="C3" s="140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2" customFormat="1" ht="21.75" customHeight="1" thickBot="1">
      <c r="B4" s="445" t="s">
        <v>0</v>
      </c>
      <c r="C4" s="447"/>
      <c r="D4" s="448" t="s">
        <v>106</v>
      </c>
      <c r="E4" s="445" t="s">
        <v>33</v>
      </c>
      <c r="F4" s="447" t="s">
        <v>32</v>
      </c>
      <c r="G4" s="447" t="s">
        <v>21</v>
      </c>
      <c r="H4" s="447" t="s">
        <v>31</v>
      </c>
      <c r="I4" s="451" t="s">
        <v>18</v>
      </c>
      <c r="J4" s="452"/>
      <c r="K4" s="453"/>
      <c r="L4" s="448" t="s">
        <v>107</v>
      </c>
      <c r="M4" s="442" t="s">
        <v>19</v>
      </c>
      <c r="N4" s="443"/>
      <c r="O4" s="457"/>
      <c r="P4" s="457"/>
      <c r="Q4" s="458"/>
      <c r="R4" s="442" t="s">
        <v>20</v>
      </c>
      <c r="S4" s="443"/>
      <c r="T4" s="443"/>
      <c r="U4" s="443"/>
      <c r="V4" s="443"/>
      <c r="W4" s="443"/>
      <c r="X4" s="443"/>
      <c r="Y4" s="444"/>
    </row>
    <row r="5" spans="2:25" s="12" customFormat="1" ht="28.5" customHeight="1" thickBot="1">
      <c r="B5" s="446"/>
      <c r="C5" s="446"/>
      <c r="D5" s="449"/>
      <c r="E5" s="446"/>
      <c r="F5" s="446"/>
      <c r="G5" s="446"/>
      <c r="H5" s="446"/>
      <c r="I5" s="326" t="s">
        <v>22</v>
      </c>
      <c r="J5" s="260" t="s">
        <v>23</v>
      </c>
      <c r="K5" s="327" t="s">
        <v>24</v>
      </c>
      <c r="L5" s="463"/>
      <c r="M5" s="200" t="s">
        <v>25</v>
      </c>
      <c r="N5" s="200" t="s">
        <v>75</v>
      </c>
      <c r="O5" s="194" t="s">
        <v>26</v>
      </c>
      <c r="P5" s="293" t="s">
        <v>76</v>
      </c>
      <c r="Q5" s="294" t="s">
        <v>77</v>
      </c>
      <c r="R5" s="301" t="s">
        <v>27</v>
      </c>
      <c r="S5" s="194" t="s">
        <v>28</v>
      </c>
      <c r="T5" s="194" t="s">
        <v>29</v>
      </c>
      <c r="U5" s="294" t="s">
        <v>30</v>
      </c>
      <c r="V5" s="200" t="s">
        <v>78</v>
      </c>
      <c r="W5" s="200" t="s">
        <v>79</v>
      </c>
      <c r="X5" s="200" t="s">
        <v>80</v>
      </c>
      <c r="Y5" s="260" t="s">
        <v>81</v>
      </c>
    </row>
    <row r="6" spans="2:25" s="12" customFormat="1" ht="26.45" customHeight="1">
      <c r="B6" s="351" t="s">
        <v>4</v>
      </c>
      <c r="C6" s="96"/>
      <c r="D6" s="96" t="s">
        <v>38</v>
      </c>
      <c r="E6" s="342" t="s">
        <v>15</v>
      </c>
      <c r="F6" s="405" t="s">
        <v>35</v>
      </c>
      <c r="G6" s="89">
        <v>17</v>
      </c>
      <c r="H6" s="374"/>
      <c r="I6" s="156">
        <v>1.7</v>
      </c>
      <c r="J6" s="32">
        <v>4.42</v>
      </c>
      <c r="K6" s="33">
        <v>0.85</v>
      </c>
      <c r="L6" s="119">
        <v>49.98</v>
      </c>
      <c r="M6" s="156">
        <v>0</v>
      </c>
      <c r="N6" s="31">
        <v>0</v>
      </c>
      <c r="O6" s="32">
        <v>0.1</v>
      </c>
      <c r="P6" s="32">
        <v>0</v>
      </c>
      <c r="Q6" s="35">
        <v>0</v>
      </c>
      <c r="R6" s="156">
        <v>25.16</v>
      </c>
      <c r="S6" s="32">
        <v>18.190000000000001</v>
      </c>
      <c r="T6" s="32">
        <v>3.74</v>
      </c>
      <c r="U6" s="32">
        <v>0.1</v>
      </c>
      <c r="V6" s="32">
        <v>0</v>
      </c>
      <c r="W6" s="32">
        <v>0</v>
      </c>
      <c r="X6" s="32">
        <v>0</v>
      </c>
      <c r="Y6" s="33">
        <v>0</v>
      </c>
    </row>
    <row r="7" spans="2:25" s="29" customFormat="1" ht="26.45" customHeight="1">
      <c r="B7" s="351"/>
      <c r="C7" s="322" t="s">
        <v>54</v>
      </c>
      <c r="D7" s="105">
        <v>152</v>
      </c>
      <c r="E7" s="112" t="s">
        <v>61</v>
      </c>
      <c r="F7" s="348" t="s">
        <v>112</v>
      </c>
      <c r="G7" s="334">
        <v>90</v>
      </c>
      <c r="H7" s="105"/>
      <c r="I7" s="150">
        <v>17.25</v>
      </c>
      <c r="J7" s="44">
        <v>14.98</v>
      </c>
      <c r="K7" s="58">
        <v>7.87</v>
      </c>
      <c r="L7" s="189">
        <v>235.78</v>
      </c>
      <c r="M7" s="150">
        <v>7.0000000000000007E-2</v>
      </c>
      <c r="N7" s="44">
        <v>0.12</v>
      </c>
      <c r="O7" s="44">
        <v>0.81</v>
      </c>
      <c r="P7" s="44">
        <v>10</v>
      </c>
      <c r="Q7" s="45">
        <v>0.02</v>
      </c>
      <c r="R7" s="150">
        <v>24.88</v>
      </c>
      <c r="S7" s="44">
        <v>155.37</v>
      </c>
      <c r="T7" s="44">
        <v>19.91</v>
      </c>
      <c r="U7" s="44">
        <v>1.72</v>
      </c>
      <c r="V7" s="44">
        <v>234.74</v>
      </c>
      <c r="W7" s="44">
        <v>5.0000000000000001E-3</v>
      </c>
      <c r="X7" s="44">
        <v>8.9999999999999998E-4</v>
      </c>
      <c r="Y7" s="58">
        <v>0.08</v>
      </c>
    </row>
    <row r="8" spans="2:25" s="29" customFormat="1" ht="26.45" customHeight="1">
      <c r="B8" s="351"/>
      <c r="C8" s="102" t="s">
        <v>86</v>
      </c>
      <c r="D8" s="106">
        <v>126</v>
      </c>
      <c r="E8" s="116" t="s">
        <v>6</v>
      </c>
      <c r="F8" s="180" t="s">
        <v>102</v>
      </c>
      <c r="G8" s="106">
        <v>90</v>
      </c>
      <c r="H8" s="116"/>
      <c r="I8" s="147">
        <v>18.489999999999998</v>
      </c>
      <c r="J8" s="55">
        <v>18.54</v>
      </c>
      <c r="K8" s="72">
        <v>3.59</v>
      </c>
      <c r="L8" s="220">
        <v>256</v>
      </c>
      <c r="M8" s="147">
        <v>0.15</v>
      </c>
      <c r="N8" s="55">
        <v>0.12</v>
      </c>
      <c r="O8" s="55">
        <v>2.0099999999999998</v>
      </c>
      <c r="P8" s="55">
        <v>0</v>
      </c>
      <c r="Q8" s="263">
        <v>0</v>
      </c>
      <c r="R8" s="147">
        <v>41.45</v>
      </c>
      <c r="S8" s="55">
        <v>314</v>
      </c>
      <c r="T8" s="55">
        <v>66.489999999999995</v>
      </c>
      <c r="U8" s="55">
        <v>5.3</v>
      </c>
      <c r="V8" s="55">
        <v>266.67</v>
      </c>
      <c r="W8" s="55">
        <v>6.0000000000000001E-3</v>
      </c>
      <c r="X8" s="55">
        <v>0</v>
      </c>
      <c r="Y8" s="72">
        <v>0.05</v>
      </c>
    </row>
    <row r="9" spans="2:25" s="29" customFormat="1" ht="26.45" customHeight="1">
      <c r="B9" s="351"/>
      <c r="C9" s="101"/>
      <c r="D9" s="86">
        <v>53</v>
      </c>
      <c r="E9" s="67" t="s">
        <v>50</v>
      </c>
      <c r="F9" s="187" t="s">
        <v>47</v>
      </c>
      <c r="G9" s="67">
        <v>150</v>
      </c>
      <c r="H9" s="86"/>
      <c r="I9" s="60">
        <v>3.3</v>
      </c>
      <c r="J9" s="10">
        <v>4.95</v>
      </c>
      <c r="K9" s="19">
        <v>32.25</v>
      </c>
      <c r="L9" s="87">
        <v>186.45</v>
      </c>
      <c r="M9" s="60">
        <v>0.03</v>
      </c>
      <c r="N9" s="60">
        <v>0.03</v>
      </c>
      <c r="O9" s="10">
        <v>0</v>
      </c>
      <c r="P9" s="10">
        <v>18.899999999999999</v>
      </c>
      <c r="Q9" s="19">
        <v>0.08</v>
      </c>
      <c r="R9" s="146">
        <v>4.95</v>
      </c>
      <c r="S9" s="10">
        <v>79.83</v>
      </c>
      <c r="T9" s="26">
        <v>26.52</v>
      </c>
      <c r="U9" s="10">
        <v>0.53</v>
      </c>
      <c r="V9" s="10">
        <v>0.52</v>
      </c>
      <c r="W9" s="10">
        <v>0</v>
      </c>
      <c r="X9" s="10">
        <v>8.0000000000000002E-3</v>
      </c>
      <c r="Y9" s="36">
        <v>2.7E-2</v>
      </c>
    </row>
    <row r="10" spans="2:25" s="29" customFormat="1" ht="36" customHeight="1">
      <c r="B10" s="351"/>
      <c r="C10" s="84"/>
      <c r="D10" s="85">
        <v>95</v>
      </c>
      <c r="E10" s="84" t="s">
        <v>13</v>
      </c>
      <c r="F10" s="111" t="s">
        <v>94</v>
      </c>
      <c r="G10" s="114">
        <v>200</v>
      </c>
      <c r="H10" s="84"/>
      <c r="I10" s="145">
        <v>0</v>
      </c>
      <c r="J10" s="11">
        <v>0</v>
      </c>
      <c r="K10" s="14">
        <v>20</v>
      </c>
      <c r="L10" s="118">
        <v>80.400000000000006</v>
      </c>
      <c r="M10" s="13">
        <v>0.1</v>
      </c>
      <c r="N10" s="13">
        <v>0.1</v>
      </c>
      <c r="O10" s="11">
        <v>3</v>
      </c>
      <c r="P10" s="11">
        <v>79.2</v>
      </c>
      <c r="Q10" s="14">
        <v>0.96</v>
      </c>
      <c r="R10" s="145">
        <v>0</v>
      </c>
      <c r="S10" s="11">
        <v>0</v>
      </c>
      <c r="T10" s="25">
        <v>0</v>
      </c>
      <c r="U10" s="11">
        <v>0</v>
      </c>
      <c r="V10" s="11">
        <v>0</v>
      </c>
      <c r="W10" s="11">
        <v>0</v>
      </c>
      <c r="X10" s="11">
        <v>0</v>
      </c>
      <c r="Y10" s="36">
        <v>0</v>
      </c>
    </row>
    <row r="11" spans="2:25" s="29" customFormat="1" ht="26.45" customHeight="1">
      <c r="B11" s="351"/>
      <c r="C11" s="85"/>
      <c r="D11" s="69">
        <v>119</v>
      </c>
      <c r="E11" s="110" t="s">
        <v>10</v>
      </c>
      <c r="F11" s="92" t="s">
        <v>44</v>
      </c>
      <c r="G11" s="114">
        <v>20</v>
      </c>
      <c r="H11" s="82"/>
      <c r="I11" s="145">
        <v>1.4</v>
      </c>
      <c r="J11" s="11">
        <v>0.14000000000000001</v>
      </c>
      <c r="K11" s="34">
        <v>8.8000000000000007</v>
      </c>
      <c r="L11" s="151">
        <v>48</v>
      </c>
      <c r="M11" s="145">
        <v>0.02</v>
      </c>
      <c r="N11" s="11">
        <v>6.0000000000000001E-3</v>
      </c>
      <c r="O11" s="11">
        <v>0</v>
      </c>
      <c r="P11" s="11">
        <v>0</v>
      </c>
      <c r="Q11" s="34">
        <v>0</v>
      </c>
      <c r="R11" s="13">
        <v>7.4</v>
      </c>
      <c r="S11" s="11">
        <v>43.6</v>
      </c>
      <c r="T11" s="11">
        <v>13</v>
      </c>
      <c r="U11" s="13">
        <v>0.56000000000000005</v>
      </c>
      <c r="V11" s="11">
        <v>18.600000000000001</v>
      </c>
      <c r="W11" s="11">
        <v>5.9999999999999995E-4</v>
      </c>
      <c r="X11" s="13">
        <v>1E-3</v>
      </c>
      <c r="Y11" s="34">
        <v>0</v>
      </c>
    </row>
    <row r="12" spans="2:25" s="29" customFormat="1" ht="26.45" customHeight="1">
      <c r="B12" s="351"/>
      <c r="C12" s="85"/>
      <c r="D12" s="82">
        <v>120</v>
      </c>
      <c r="E12" s="110" t="s">
        <v>11</v>
      </c>
      <c r="F12" s="92" t="s">
        <v>39</v>
      </c>
      <c r="G12" s="84">
        <v>20</v>
      </c>
      <c r="H12" s="352"/>
      <c r="I12" s="145">
        <v>1.1399999999999999</v>
      </c>
      <c r="J12" s="11">
        <v>0.22</v>
      </c>
      <c r="K12" s="34">
        <v>7.44</v>
      </c>
      <c r="L12" s="152">
        <v>36.26</v>
      </c>
      <c r="M12" s="166">
        <v>0.02</v>
      </c>
      <c r="N12" s="16">
        <v>2.4E-2</v>
      </c>
      <c r="O12" s="16">
        <v>0.08</v>
      </c>
      <c r="P12" s="16">
        <v>0</v>
      </c>
      <c r="Q12" s="17">
        <v>0</v>
      </c>
      <c r="R12" s="166">
        <v>6.8</v>
      </c>
      <c r="S12" s="16">
        <v>24</v>
      </c>
      <c r="T12" s="16">
        <v>8.1999999999999993</v>
      </c>
      <c r="U12" s="16">
        <v>0.46</v>
      </c>
      <c r="V12" s="16">
        <v>73.5</v>
      </c>
      <c r="W12" s="16">
        <v>2E-3</v>
      </c>
      <c r="X12" s="16">
        <v>2E-3</v>
      </c>
      <c r="Y12" s="38">
        <v>1.2E-2</v>
      </c>
    </row>
    <row r="13" spans="2:25" s="29" customFormat="1" ht="26.45" customHeight="1">
      <c r="B13" s="351"/>
      <c r="C13" s="112" t="s">
        <v>54</v>
      </c>
      <c r="D13" s="105"/>
      <c r="E13" s="285"/>
      <c r="F13" s="181" t="s">
        <v>16</v>
      </c>
      <c r="G13" s="266">
        <f>'20 день '!G6+G7+G9+G10+G11+G12</f>
        <v>540</v>
      </c>
      <c r="H13" s="105"/>
      <c r="I13" s="236">
        <f>'20 день '!I6+I7+I9+I10+I11+I12</f>
        <v>24.35</v>
      </c>
      <c r="J13" s="237">
        <f>'20 день '!J6+J7+J9+J10+J11+J12</f>
        <v>24.55</v>
      </c>
      <c r="K13" s="238">
        <f>'20 день '!K6+K7+K9+K10+K11+K12</f>
        <v>83.61999999999999</v>
      </c>
      <c r="L13" s="307">
        <f>'20 день '!L6+L7+L9+L10+L11+L12</f>
        <v>659.37</v>
      </c>
      <c r="M13" s="236">
        <f>'20 день '!M6+M7+M9+M10+M11+M12</f>
        <v>0.26</v>
      </c>
      <c r="N13" s="237">
        <f>'20 день '!N6+N7+N9+N10+N11+N12</f>
        <v>0.28000000000000003</v>
      </c>
      <c r="O13" s="237">
        <f>'20 день '!O6+O7+O9+O10+O11+O12</f>
        <v>13.76</v>
      </c>
      <c r="P13" s="237">
        <f>'20 день '!P6+P7+P9+P10+P11+P12</f>
        <v>108.1</v>
      </c>
      <c r="Q13" s="256">
        <f>'20 день '!Q6+Q7+Q9+Q10+Q11+Q12</f>
        <v>1.06</v>
      </c>
      <c r="R13" s="236">
        <f>'20 день '!R6+R7+R9+R10+R11+R12</f>
        <v>74.19</v>
      </c>
      <c r="S13" s="237">
        <f>'20 день '!S6+S7+S9+S10+S11+S12</f>
        <v>341.52000000000004</v>
      </c>
      <c r="T13" s="237">
        <f>'20 день '!T6+T7+T9+T10+T11+T12</f>
        <v>87.12</v>
      </c>
      <c r="U13" s="237">
        <f>'20 день '!U6+U7+U9+U10+U11+U12</f>
        <v>4.3800000000000008</v>
      </c>
      <c r="V13" s="237">
        <f>'20 день '!V6+V7+V9+V10+V11+V12</f>
        <v>339.22</v>
      </c>
      <c r="W13" s="237">
        <f>'20 день '!W6+W7+W9+W10+W11+W12</f>
        <v>7.6E-3</v>
      </c>
      <c r="X13" s="18">
        <f>'20 день '!X6+X7+X9+X10+X11+X12</f>
        <v>1.1899999999999999E-2</v>
      </c>
      <c r="Y13" s="51">
        <f>'20 день '!Y6+Y7+Y9+Y10+Y11+Y12</f>
        <v>0.11899999999999999</v>
      </c>
    </row>
    <row r="14" spans="2:25" s="29" customFormat="1" ht="26.45" customHeight="1">
      <c r="B14" s="351"/>
      <c r="C14" s="102" t="s">
        <v>86</v>
      </c>
      <c r="D14" s="106"/>
      <c r="E14" s="116"/>
      <c r="F14" s="182" t="s">
        <v>16</v>
      </c>
      <c r="G14" s="264">
        <f>'20 день '!G6+G8+G9+G10+G11+G12</f>
        <v>540</v>
      </c>
      <c r="H14" s="248"/>
      <c r="I14" s="246">
        <f>'20 день '!I6+I8+I9+I10+I11+I12</f>
        <v>25.59</v>
      </c>
      <c r="J14" s="245">
        <f>'20 день '!J6+J8+J9+J10+J11+J12</f>
        <v>28.109999999999996</v>
      </c>
      <c r="K14" s="247">
        <f>'20 день '!K6+K8+K9+K10+K11+K12</f>
        <v>79.34</v>
      </c>
      <c r="L14" s="308">
        <f>'20 день '!L6+L8+L9+L10+L11+L12</f>
        <v>679.59</v>
      </c>
      <c r="M14" s="246">
        <f>'20 день '!M6+M8+M9+M10+M11+M12</f>
        <v>0.34</v>
      </c>
      <c r="N14" s="245">
        <f>'20 день '!N6+N8+N9+N10+N11+N12</f>
        <v>0.28000000000000003</v>
      </c>
      <c r="O14" s="245">
        <f>'20 день '!O6+O8+O9+O10+O11+O12</f>
        <v>14.959999999999999</v>
      </c>
      <c r="P14" s="245">
        <f>'20 день '!P6+P8+P9+P10+P11+P12</f>
        <v>98.1</v>
      </c>
      <c r="Q14" s="249">
        <f>'20 день '!Q6+Q8+Q9+Q10+Q11+Q12</f>
        <v>1.04</v>
      </c>
      <c r="R14" s="246">
        <f>'20 день '!R6+R8+R9+R10+R11+R12</f>
        <v>90.76</v>
      </c>
      <c r="S14" s="245">
        <f>'20 день '!S6+S8+S9+S10+S11+S12</f>
        <v>500.15000000000003</v>
      </c>
      <c r="T14" s="245">
        <f>'20 день '!T6+T8+T9+T10+T11+T12</f>
        <v>133.69999999999999</v>
      </c>
      <c r="U14" s="245">
        <f>'20 день '!U6+U8+U9+U10+U11+U12</f>
        <v>7.96</v>
      </c>
      <c r="V14" s="245">
        <f>'20 день '!V6+V8+V9+V10+V11+V12</f>
        <v>371.15000000000003</v>
      </c>
      <c r="W14" s="245">
        <f>'20 день '!W6+W8+W9+W10+W11+W12</f>
        <v>8.6E-3</v>
      </c>
      <c r="X14" s="245">
        <f>'20 день '!X6+X8+X9+X10+X11+X12</f>
        <v>1.1000000000000001E-2</v>
      </c>
      <c r="Y14" s="247">
        <f>'20 день '!Y6+Y8+Y9+Y10+Y11+Y12</f>
        <v>8.8999999999999996E-2</v>
      </c>
    </row>
    <row r="15" spans="2:25" s="29" customFormat="1" ht="26.45" customHeight="1">
      <c r="B15" s="351"/>
      <c r="C15" s="100" t="s">
        <v>54</v>
      </c>
      <c r="D15" s="267"/>
      <c r="E15" s="271"/>
      <c r="F15" s="181" t="s">
        <v>17</v>
      </c>
      <c r="G15" s="268"/>
      <c r="H15" s="271"/>
      <c r="I15" s="122"/>
      <c r="J15" s="18"/>
      <c r="K15" s="51"/>
      <c r="L15" s="270">
        <f>L13/23.5</f>
        <v>28.058297872340425</v>
      </c>
      <c r="M15" s="122"/>
      <c r="N15" s="18"/>
      <c r="O15" s="18"/>
      <c r="P15" s="18"/>
      <c r="Q15" s="73"/>
      <c r="R15" s="122"/>
      <c r="S15" s="18"/>
      <c r="T15" s="18"/>
      <c r="U15" s="18"/>
      <c r="V15" s="18"/>
      <c r="W15" s="18"/>
      <c r="X15" s="18"/>
      <c r="Y15" s="51"/>
    </row>
    <row r="16" spans="2:25" s="29" customFormat="1" ht="26.45" customHeight="1" thickBot="1">
      <c r="B16" s="353"/>
      <c r="C16" s="369" t="s">
        <v>86</v>
      </c>
      <c r="D16" s="107"/>
      <c r="E16" s="306"/>
      <c r="F16" s="357" t="s">
        <v>17</v>
      </c>
      <c r="G16" s="269"/>
      <c r="H16" s="306"/>
      <c r="I16" s="184"/>
      <c r="J16" s="103"/>
      <c r="K16" s="104"/>
      <c r="L16" s="221">
        <f>L14/23.5</f>
        <v>28.918723404255321</v>
      </c>
      <c r="M16" s="184"/>
      <c r="N16" s="103"/>
      <c r="O16" s="103"/>
      <c r="P16" s="103"/>
      <c r="Q16" s="117"/>
      <c r="R16" s="184"/>
      <c r="S16" s="103"/>
      <c r="T16" s="103"/>
      <c r="U16" s="103"/>
      <c r="V16" s="103"/>
      <c r="W16" s="103"/>
      <c r="X16" s="103"/>
      <c r="Y16" s="104"/>
    </row>
    <row r="17" spans="2:15">
      <c r="B17" s="360"/>
      <c r="C17" s="360"/>
      <c r="D17" s="360"/>
      <c r="E17" s="360"/>
      <c r="F17" s="2"/>
      <c r="G17" s="2"/>
      <c r="H17" s="6"/>
      <c r="I17" s="7"/>
      <c r="J17" s="6"/>
      <c r="K17" s="2"/>
      <c r="L17" s="9"/>
      <c r="M17" s="2"/>
      <c r="N17" s="2"/>
      <c r="O17" s="2"/>
    </row>
    <row r="19" spans="2:15" ht="18.75">
      <c r="C19" s="344" t="s">
        <v>51</v>
      </c>
      <c r="D19" s="358"/>
      <c r="E19" s="349"/>
      <c r="F19" s="349"/>
      <c r="G19" s="20"/>
      <c r="H19" s="8"/>
      <c r="I19" s="8"/>
      <c r="J19" s="8"/>
      <c r="K19" s="8"/>
    </row>
    <row r="20" spans="2:15" ht="18.75">
      <c r="C20" s="345" t="s">
        <v>52</v>
      </c>
      <c r="D20" s="359"/>
      <c r="E20" s="350"/>
      <c r="F20" s="350"/>
      <c r="G20" s="20"/>
      <c r="H20" s="8"/>
      <c r="I20" s="8"/>
      <c r="J20" s="8"/>
      <c r="K20" s="8"/>
    </row>
    <row r="21" spans="2:15">
      <c r="E21" s="8"/>
      <c r="F21" s="8"/>
      <c r="G21" s="8"/>
      <c r="H21" s="8"/>
      <c r="I21" s="8"/>
      <c r="J21" s="8"/>
      <c r="K21" s="8"/>
    </row>
    <row r="22" spans="2:15">
      <c r="E22" s="8"/>
      <c r="F22" s="8"/>
      <c r="G22" s="8"/>
      <c r="H22" s="8"/>
      <c r="I22" s="8"/>
      <c r="J22" s="8"/>
      <c r="K22" s="8"/>
    </row>
    <row r="23" spans="2:15">
      <c r="E23" s="8"/>
      <c r="F23" s="8"/>
      <c r="G23" s="8"/>
      <c r="H23" s="8"/>
      <c r="I23" s="8"/>
      <c r="J23" s="8"/>
      <c r="K23" s="8"/>
    </row>
    <row r="24" spans="2:15">
      <c r="E24" s="8"/>
      <c r="F24" s="8"/>
      <c r="G24" s="8"/>
      <c r="H24" s="8"/>
      <c r="I24" s="8"/>
      <c r="J24" s="8"/>
      <c r="K24" s="8"/>
    </row>
    <row r="25" spans="2:15">
      <c r="E25" s="8"/>
      <c r="F25" s="8"/>
      <c r="G25" s="8"/>
      <c r="H25" s="8"/>
      <c r="I25" s="8"/>
      <c r="J25" s="8"/>
      <c r="K25" s="8"/>
    </row>
    <row r="26" spans="2:15">
      <c r="E26" s="8"/>
      <c r="F26" s="8"/>
      <c r="G26" s="8"/>
      <c r="H26" s="8"/>
      <c r="I26" s="8"/>
      <c r="J26" s="8"/>
      <c r="K26" s="8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8"/>
  <sheetViews>
    <sheetView zoomScale="50" zoomScaleNormal="50" workbookViewId="0">
      <selection activeCell="F18" sqref="F18"/>
    </sheetView>
  </sheetViews>
  <sheetFormatPr defaultRowHeight="15"/>
  <cols>
    <col min="2" max="2" width="19.7109375" customWidth="1"/>
    <col min="3" max="3" width="8.5703125" customWidth="1"/>
    <col min="4" max="4" width="18.7109375" style="5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4" width="11.140625" bestFit="1" customWidth="1"/>
  </cols>
  <sheetData>
    <row r="2" spans="2:25" s="475" customFormat="1" ht="26.25">
      <c r="B2" s="471" t="s">
        <v>1</v>
      </c>
      <c r="C2" s="471"/>
      <c r="D2" s="472"/>
      <c r="E2" s="479">
        <v>44895</v>
      </c>
      <c r="F2" s="471"/>
      <c r="G2" s="473" t="s">
        <v>2</v>
      </c>
      <c r="H2" s="480">
        <v>18</v>
      </c>
      <c r="I2" s="474"/>
      <c r="L2" s="476"/>
      <c r="M2" s="477"/>
      <c r="N2" s="478"/>
    </row>
    <row r="3" spans="2:25" ht="15.75" thickBot="1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470" customFormat="1" ht="21.75" customHeight="1" thickBot="1">
      <c r="B4" s="485" t="s">
        <v>0</v>
      </c>
      <c r="C4" s="485"/>
      <c r="D4" s="486" t="s">
        <v>106</v>
      </c>
      <c r="E4" s="485" t="s">
        <v>33</v>
      </c>
      <c r="F4" s="487" t="s">
        <v>32</v>
      </c>
      <c r="G4" s="487" t="s">
        <v>21</v>
      </c>
      <c r="H4" s="487" t="s">
        <v>31</v>
      </c>
      <c r="I4" s="488" t="s">
        <v>18</v>
      </c>
      <c r="J4" s="489"/>
      <c r="K4" s="490"/>
      <c r="L4" s="486" t="s">
        <v>107</v>
      </c>
      <c r="M4" s="491" t="s">
        <v>19</v>
      </c>
      <c r="N4" s="492"/>
      <c r="O4" s="493"/>
      <c r="P4" s="493"/>
      <c r="Q4" s="494"/>
      <c r="R4" s="491" t="s">
        <v>20</v>
      </c>
      <c r="S4" s="492"/>
      <c r="T4" s="492"/>
      <c r="U4" s="492"/>
      <c r="V4" s="492"/>
      <c r="W4" s="492"/>
      <c r="X4" s="492"/>
      <c r="Y4" s="495"/>
    </row>
    <row r="5" spans="2:25" s="470" customFormat="1" ht="57" thickBot="1">
      <c r="B5" s="496"/>
      <c r="C5" s="497"/>
      <c r="D5" s="498"/>
      <c r="E5" s="496"/>
      <c r="F5" s="496"/>
      <c r="G5" s="496"/>
      <c r="H5" s="496"/>
      <c r="I5" s="499" t="s">
        <v>22</v>
      </c>
      <c r="J5" s="500" t="s">
        <v>23</v>
      </c>
      <c r="K5" s="501" t="s">
        <v>24</v>
      </c>
      <c r="L5" s="502"/>
      <c r="M5" s="503" t="s">
        <v>25</v>
      </c>
      <c r="N5" s="503" t="s">
        <v>75</v>
      </c>
      <c r="O5" s="503" t="s">
        <v>26</v>
      </c>
      <c r="P5" s="504" t="s">
        <v>76</v>
      </c>
      <c r="Q5" s="503" t="s">
        <v>77</v>
      </c>
      <c r="R5" s="503" t="s">
        <v>27</v>
      </c>
      <c r="S5" s="503" t="s">
        <v>28</v>
      </c>
      <c r="T5" s="503" t="s">
        <v>29</v>
      </c>
      <c r="U5" s="503" t="s">
        <v>30</v>
      </c>
      <c r="V5" s="503" t="s">
        <v>78</v>
      </c>
      <c r="W5" s="503" t="s">
        <v>79</v>
      </c>
      <c r="X5" s="503" t="s">
        <v>80</v>
      </c>
      <c r="Y5" s="505" t="s">
        <v>81</v>
      </c>
    </row>
    <row r="6" spans="2:25" s="470" customFormat="1" ht="42.75" customHeight="1">
      <c r="B6" s="506"/>
      <c r="C6" s="507"/>
      <c r="D6" s="508">
        <v>137</v>
      </c>
      <c r="E6" s="508" t="s">
        <v>15</v>
      </c>
      <c r="F6" s="509" t="s">
        <v>110</v>
      </c>
      <c r="G6" s="510">
        <v>100</v>
      </c>
      <c r="H6" s="511"/>
      <c r="I6" s="512">
        <v>0.8</v>
      </c>
      <c r="J6" s="513">
        <v>0.2</v>
      </c>
      <c r="K6" s="514">
        <v>7.5</v>
      </c>
      <c r="L6" s="515">
        <v>38</v>
      </c>
      <c r="M6" s="516">
        <v>0.06</v>
      </c>
      <c r="N6" s="513">
        <v>0.03</v>
      </c>
      <c r="O6" s="513">
        <v>38</v>
      </c>
      <c r="P6" s="513">
        <v>10</v>
      </c>
      <c r="Q6" s="514">
        <v>0</v>
      </c>
      <c r="R6" s="516">
        <v>35</v>
      </c>
      <c r="S6" s="513">
        <v>17</v>
      </c>
      <c r="T6" s="513">
        <v>11</v>
      </c>
      <c r="U6" s="513">
        <v>0.1</v>
      </c>
      <c r="V6" s="513">
        <v>155</v>
      </c>
      <c r="W6" s="513">
        <v>2.9999999999999997E-4</v>
      </c>
      <c r="X6" s="513">
        <v>1E-4</v>
      </c>
      <c r="Y6" s="517">
        <v>0.15</v>
      </c>
    </row>
    <row r="7" spans="2:25" s="470" customFormat="1" ht="37.5" customHeight="1">
      <c r="B7" s="518" t="s">
        <v>4</v>
      </c>
      <c r="C7" s="519" t="s">
        <v>54</v>
      </c>
      <c r="D7" s="520">
        <v>2</v>
      </c>
      <c r="E7" s="520" t="s">
        <v>15</v>
      </c>
      <c r="F7" s="521" t="s">
        <v>126</v>
      </c>
      <c r="G7" s="522">
        <v>15</v>
      </c>
      <c r="H7" s="523"/>
      <c r="I7" s="524">
        <v>0.12</v>
      </c>
      <c r="J7" s="525">
        <v>10.88</v>
      </c>
      <c r="K7" s="526">
        <v>0.19</v>
      </c>
      <c r="L7" s="527">
        <v>99.15</v>
      </c>
      <c r="M7" s="528">
        <v>0</v>
      </c>
      <c r="N7" s="529">
        <v>0.02</v>
      </c>
      <c r="O7" s="529">
        <v>0</v>
      </c>
      <c r="P7" s="529">
        <v>70</v>
      </c>
      <c r="Q7" s="530">
        <v>0.19</v>
      </c>
      <c r="R7" s="528">
        <v>3.6</v>
      </c>
      <c r="S7" s="529">
        <v>4.5</v>
      </c>
      <c r="T7" s="529">
        <v>0</v>
      </c>
      <c r="U7" s="529">
        <v>0.03</v>
      </c>
      <c r="V7" s="529">
        <v>4.5</v>
      </c>
      <c r="W7" s="529">
        <v>0</v>
      </c>
      <c r="X7" s="529">
        <v>1.4999999999999999E-4</v>
      </c>
      <c r="Y7" s="531">
        <v>0</v>
      </c>
    </row>
    <row r="8" spans="2:25" s="470" customFormat="1" ht="37.5" customHeight="1">
      <c r="B8" s="518"/>
      <c r="C8" s="532" t="s">
        <v>86</v>
      </c>
      <c r="D8" s="533">
        <v>201</v>
      </c>
      <c r="E8" s="533" t="s">
        <v>15</v>
      </c>
      <c r="F8" s="534" t="s">
        <v>127</v>
      </c>
      <c r="G8" s="535">
        <v>15</v>
      </c>
      <c r="H8" s="536"/>
      <c r="I8" s="537">
        <v>0.06</v>
      </c>
      <c r="J8" s="538">
        <v>3.1</v>
      </c>
      <c r="K8" s="539">
        <v>0.95</v>
      </c>
      <c r="L8" s="540">
        <v>32.049999999999997</v>
      </c>
      <c r="M8" s="541">
        <v>0</v>
      </c>
      <c r="N8" s="542">
        <v>0</v>
      </c>
      <c r="O8" s="542">
        <v>0</v>
      </c>
      <c r="P8" s="542">
        <v>20</v>
      </c>
      <c r="Q8" s="543">
        <v>0.06</v>
      </c>
      <c r="R8" s="541">
        <v>2.95</v>
      </c>
      <c r="S8" s="542">
        <v>3.6</v>
      </c>
      <c r="T8" s="542">
        <v>0.25</v>
      </c>
      <c r="U8" s="542">
        <v>0</v>
      </c>
      <c r="V8" s="542">
        <v>2.65</v>
      </c>
      <c r="W8" s="542">
        <v>0</v>
      </c>
      <c r="X8" s="542">
        <v>5.0000000000000002E-5</v>
      </c>
      <c r="Y8" s="544">
        <v>0</v>
      </c>
    </row>
    <row r="9" spans="2:25" s="470" customFormat="1" ht="37.5" customHeight="1">
      <c r="B9" s="518"/>
      <c r="C9" s="545"/>
      <c r="D9" s="546">
        <v>66</v>
      </c>
      <c r="E9" s="546" t="s">
        <v>48</v>
      </c>
      <c r="F9" s="547" t="s">
        <v>45</v>
      </c>
      <c r="G9" s="548">
        <v>150</v>
      </c>
      <c r="H9" s="549"/>
      <c r="I9" s="550">
        <v>15.6</v>
      </c>
      <c r="J9" s="551">
        <v>16.350000000000001</v>
      </c>
      <c r="K9" s="552">
        <v>2.7</v>
      </c>
      <c r="L9" s="553">
        <v>220.2</v>
      </c>
      <c r="M9" s="554">
        <v>7.0000000000000007E-2</v>
      </c>
      <c r="N9" s="551">
        <v>0.41</v>
      </c>
      <c r="O9" s="551">
        <v>0.52</v>
      </c>
      <c r="P9" s="551">
        <v>171.15</v>
      </c>
      <c r="Q9" s="552">
        <v>2</v>
      </c>
      <c r="R9" s="554">
        <v>112.35</v>
      </c>
      <c r="S9" s="551">
        <v>250.35</v>
      </c>
      <c r="T9" s="551">
        <v>18.809999999999999</v>
      </c>
      <c r="U9" s="551">
        <v>2.79</v>
      </c>
      <c r="V9" s="551">
        <v>232.65</v>
      </c>
      <c r="W9" s="551">
        <v>2.3E-2</v>
      </c>
      <c r="X9" s="551">
        <v>2.7E-2</v>
      </c>
      <c r="Y9" s="555">
        <v>0.1</v>
      </c>
    </row>
    <row r="10" spans="2:25" s="470" customFormat="1" ht="37.5" customHeight="1">
      <c r="B10" s="518"/>
      <c r="C10" s="556"/>
      <c r="D10" s="546">
        <v>113</v>
      </c>
      <c r="E10" s="546" t="s">
        <v>3</v>
      </c>
      <c r="F10" s="557" t="s">
        <v>7</v>
      </c>
      <c r="G10" s="549">
        <v>200</v>
      </c>
      <c r="H10" s="558"/>
      <c r="I10" s="550">
        <v>0.2</v>
      </c>
      <c r="J10" s="551">
        <v>0</v>
      </c>
      <c r="K10" s="552">
        <v>11</v>
      </c>
      <c r="L10" s="559">
        <v>45.6</v>
      </c>
      <c r="M10" s="554">
        <v>0</v>
      </c>
      <c r="N10" s="551">
        <v>0</v>
      </c>
      <c r="O10" s="551">
        <v>2.6</v>
      </c>
      <c r="P10" s="551">
        <v>0</v>
      </c>
      <c r="Q10" s="552">
        <v>0</v>
      </c>
      <c r="R10" s="554">
        <v>15.64</v>
      </c>
      <c r="S10" s="551">
        <v>8.8000000000000007</v>
      </c>
      <c r="T10" s="551">
        <v>4.72</v>
      </c>
      <c r="U10" s="551">
        <v>0.8</v>
      </c>
      <c r="V10" s="551">
        <v>15.34</v>
      </c>
      <c r="W10" s="551">
        <v>0</v>
      </c>
      <c r="X10" s="551">
        <v>0</v>
      </c>
      <c r="Y10" s="555">
        <v>0</v>
      </c>
    </row>
    <row r="11" spans="2:25" s="470" customFormat="1" ht="52.5" customHeight="1">
      <c r="B11" s="518"/>
      <c r="C11" s="556"/>
      <c r="D11" s="560">
        <v>121</v>
      </c>
      <c r="E11" s="546" t="s">
        <v>10</v>
      </c>
      <c r="F11" s="547" t="s">
        <v>41</v>
      </c>
      <c r="G11" s="548">
        <v>35</v>
      </c>
      <c r="H11" s="549"/>
      <c r="I11" s="550">
        <v>2.63</v>
      </c>
      <c r="J11" s="551">
        <v>1.01</v>
      </c>
      <c r="K11" s="552">
        <v>17.43</v>
      </c>
      <c r="L11" s="553">
        <v>91.7</v>
      </c>
      <c r="M11" s="554">
        <v>0.04</v>
      </c>
      <c r="N11" s="551">
        <v>0.01</v>
      </c>
      <c r="O11" s="551">
        <v>0</v>
      </c>
      <c r="P11" s="551">
        <v>0</v>
      </c>
      <c r="Q11" s="555">
        <v>0</v>
      </c>
      <c r="R11" s="550">
        <v>6.65</v>
      </c>
      <c r="S11" s="551">
        <v>22.75</v>
      </c>
      <c r="T11" s="551">
        <v>4.55</v>
      </c>
      <c r="U11" s="551">
        <v>0.42</v>
      </c>
      <c r="V11" s="551">
        <v>32.200000000000003</v>
      </c>
      <c r="W11" s="551">
        <v>0</v>
      </c>
      <c r="X11" s="551">
        <v>0</v>
      </c>
      <c r="Y11" s="555">
        <v>0</v>
      </c>
    </row>
    <row r="12" spans="2:25" s="470" customFormat="1" ht="37.5" customHeight="1">
      <c r="B12" s="518"/>
      <c r="C12" s="556"/>
      <c r="D12" s="546">
        <v>120</v>
      </c>
      <c r="E12" s="546" t="s">
        <v>11</v>
      </c>
      <c r="F12" s="557" t="s">
        <v>39</v>
      </c>
      <c r="G12" s="561">
        <v>30</v>
      </c>
      <c r="H12" s="562"/>
      <c r="I12" s="563">
        <v>1.71</v>
      </c>
      <c r="J12" s="564">
        <v>0.33</v>
      </c>
      <c r="K12" s="565">
        <v>11.16</v>
      </c>
      <c r="L12" s="566">
        <v>54.39</v>
      </c>
      <c r="M12" s="567">
        <v>0.02</v>
      </c>
      <c r="N12" s="564">
        <v>0.03</v>
      </c>
      <c r="O12" s="564">
        <v>0.1</v>
      </c>
      <c r="P12" s="564">
        <v>0</v>
      </c>
      <c r="Q12" s="565">
        <v>0</v>
      </c>
      <c r="R12" s="567">
        <v>8.5</v>
      </c>
      <c r="S12" s="564">
        <v>30</v>
      </c>
      <c r="T12" s="564">
        <v>10.25</v>
      </c>
      <c r="U12" s="564">
        <v>0.56999999999999995</v>
      </c>
      <c r="V12" s="564">
        <v>91.87</v>
      </c>
      <c r="W12" s="564">
        <v>2.5000000000000001E-3</v>
      </c>
      <c r="X12" s="564">
        <v>2.5000000000000001E-3</v>
      </c>
      <c r="Y12" s="568">
        <v>0.02</v>
      </c>
    </row>
    <row r="13" spans="2:25" s="470" customFormat="1" ht="37.5" customHeight="1">
      <c r="B13" s="518"/>
      <c r="C13" s="519" t="s">
        <v>54</v>
      </c>
      <c r="D13" s="520"/>
      <c r="E13" s="520"/>
      <c r="F13" s="569" t="s">
        <v>16</v>
      </c>
      <c r="G13" s="523">
        <f>G6+G7+G9+G10+G11+G12</f>
        <v>530</v>
      </c>
      <c r="H13" s="523"/>
      <c r="I13" s="570">
        <f t="shared" ref="I13:Y13" si="0">I6+I7+I9+I10+I11+I12</f>
        <v>21.06</v>
      </c>
      <c r="J13" s="571">
        <f t="shared" si="0"/>
        <v>28.77</v>
      </c>
      <c r="K13" s="572">
        <f t="shared" si="0"/>
        <v>49.980000000000004</v>
      </c>
      <c r="L13" s="573">
        <f t="shared" si="0"/>
        <v>549.04000000000008</v>
      </c>
      <c r="M13" s="574">
        <f t="shared" si="0"/>
        <v>0.19</v>
      </c>
      <c r="N13" s="571">
        <f t="shared" si="0"/>
        <v>0.5</v>
      </c>
      <c r="O13" s="571">
        <f t="shared" si="0"/>
        <v>41.220000000000006</v>
      </c>
      <c r="P13" s="571">
        <f t="shared" si="0"/>
        <v>251.15</v>
      </c>
      <c r="Q13" s="572">
        <f t="shared" si="0"/>
        <v>2.19</v>
      </c>
      <c r="R13" s="574">
        <f t="shared" si="0"/>
        <v>181.73999999999998</v>
      </c>
      <c r="S13" s="571">
        <f t="shared" si="0"/>
        <v>333.40000000000003</v>
      </c>
      <c r="T13" s="571">
        <f t="shared" si="0"/>
        <v>49.33</v>
      </c>
      <c r="U13" s="571">
        <f t="shared" si="0"/>
        <v>4.71</v>
      </c>
      <c r="V13" s="571">
        <f t="shared" si="0"/>
        <v>531.55999999999995</v>
      </c>
      <c r="W13" s="571">
        <f t="shared" si="0"/>
        <v>2.58E-2</v>
      </c>
      <c r="X13" s="575">
        <f t="shared" si="0"/>
        <v>2.9749999999999999E-2</v>
      </c>
      <c r="Y13" s="576">
        <f t="shared" si="0"/>
        <v>0.27</v>
      </c>
    </row>
    <row r="14" spans="2:25" s="470" customFormat="1" ht="37.5" customHeight="1">
      <c r="B14" s="518"/>
      <c r="C14" s="532" t="s">
        <v>86</v>
      </c>
      <c r="D14" s="533"/>
      <c r="E14" s="533"/>
      <c r="F14" s="577" t="s">
        <v>16</v>
      </c>
      <c r="G14" s="578">
        <f>G6+G8+G9+G10+G11+G12</f>
        <v>530</v>
      </c>
      <c r="H14" s="578"/>
      <c r="I14" s="579">
        <f t="shared" ref="I14:Y14" si="1">I6+I8+I9+I10+I11+I12</f>
        <v>21</v>
      </c>
      <c r="J14" s="580">
        <f t="shared" si="1"/>
        <v>20.990000000000002</v>
      </c>
      <c r="K14" s="581">
        <f t="shared" si="1"/>
        <v>50.739999999999995</v>
      </c>
      <c r="L14" s="582">
        <f t="shared" si="1"/>
        <v>481.94</v>
      </c>
      <c r="M14" s="583">
        <f t="shared" si="1"/>
        <v>0.19</v>
      </c>
      <c r="N14" s="580">
        <f t="shared" si="1"/>
        <v>0.48</v>
      </c>
      <c r="O14" s="580">
        <f t="shared" si="1"/>
        <v>41.220000000000006</v>
      </c>
      <c r="P14" s="580">
        <f t="shared" si="1"/>
        <v>201.15</v>
      </c>
      <c r="Q14" s="581">
        <f t="shared" si="1"/>
        <v>2.06</v>
      </c>
      <c r="R14" s="583">
        <f t="shared" si="1"/>
        <v>181.09</v>
      </c>
      <c r="S14" s="580">
        <f t="shared" si="1"/>
        <v>332.5</v>
      </c>
      <c r="T14" s="580">
        <f t="shared" si="1"/>
        <v>49.58</v>
      </c>
      <c r="U14" s="580">
        <f t="shared" si="1"/>
        <v>4.6800000000000006</v>
      </c>
      <c r="V14" s="580">
        <f t="shared" si="1"/>
        <v>529.71</v>
      </c>
      <c r="W14" s="580">
        <f t="shared" si="1"/>
        <v>2.58E-2</v>
      </c>
      <c r="X14" s="580">
        <f t="shared" si="1"/>
        <v>2.9649999999999999E-2</v>
      </c>
      <c r="Y14" s="584">
        <f t="shared" si="1"/>
        <v>0.27</v>
      </c>
    </row>
    <row r="15" spans="2:25" s="470" customFormat="1" ht="37.5" customHeight="1">
      <c r="B15" s="518"/>
      <c r="C15" s="585" t="s">
        <v>54</v>
      </c>
      <c r="D15" s="520"/>
      <c r="E15" s="520"/>
      <c r="F15" s="569" t="s">
        <v>17</v>
      </c>
      <c r="G15" s="586"/>
      <c r="H15" s="523"/>
      <c r="I15" s="587"/>
      <c r="J15" s="575"/>
      <c r="K15" s="588"/>
      <c r="L15" s="573">
        <f>L13/23.5</f>
        <v>23.363404255319153</v>
      </c>
      <c r="M15" s="589"/>
      <c r="N15" s="575"/>
      <c r="O15" s="575"/>
      <c r="P15" s="575"/>
      <c r="Q15" s="588"/>
      <c r="R15" s="589"/>
      <c r="S15" s="575"/>
      <c r="T15" s="575"/>
      <c r="U15" s="575"/>
      <c r="V15" s="575"/>
      <c r="W15" s="575"/>
      <c r="X15" s="575"/>
      <c r="Y15" s="576"/>
    </row>
    <row r="16" spans="2:25" s="470" customFormat="1" ht="37.5" customHeight="1" thickBot="1">
      <c r="B16" s="590"/>
      <c r="C16" s="591" t="s">
        <v>86</v>
      </c>
      <c r="D16" s="592"/>
      <c r="E16" s="592"/>
      <c r="F16" s="593" t="s">
        <v>17</v>
      </c>
      <c r="G16" s="594"/>
      <c r="H16" s="594"/>
      <c r="I16" s="595"/>
      <c r="J16" s="596"/>
      <c r="K16" s="597"/>
      <c r="L16" s="598">
        <f>L14/23.5</f>
        <v>20.508085106382978</v>
      </c>
      <c r="M16" s="599"/>
      <c r="N16" s="596"/>
      <c r="O16" s="596"/>
      <c r="P16" s="596"/>
      <c r="Q16" s="597"/>
      <c r="R16" s="599"/>
      <c r="S16" s="596"/>
      <c r="T16" s="596"/>
      <c r="U16" s="596"/>
      <c r="V16" s="596"/>
      <c r="W16" s="596"/>
      <c r="X16" s="596"/>
      <c r="Y16" s="600"/>
    </row>
    <row r="17" spans="2:15">
      <c r="B17" s="2"/>
      <c r="C17" s="2"/>
      <c r="D17" s="4"/>
      <c r="E17" s="2"/>
      <c r="F17" s="2"/>
      <c r="G17" s="2"/>
      <c r="H17" s="6"/>
      <c r="I17" s="7"/>
      <c r="J17" s="6"/>
      <c r="K17" s="2"/>
      <c r="L17" s="9"/>
      <c r="M17" s="2"/>
      <c r="N17" s="2"/>
      <c r="O17" s="2"/>
    </row>
    <row r="18" spans="2:15" ht="18.75">
      <c r="E18" s="8"/>
      <c r="F18" s="169"/>
      <c r="G18" s="21"/>
      <c r="H18" s="8"/>
      <c r="I18" s="8"/>
      <c r="J18" s="8"/>
      <c r="K18" s="8"/>
    </row>
    <row r="19" spans="2:15" ht="15.75">
      <c r="B19" s="344" t="s">
        <v>51</v>
      </c>
      <c r="C19" s="358"/>
      <c r="D19" s="349"/>
      <c r="E19" s="349"/>
    </row>
    <row r="20" spans="2:15" ht="18.75">
      <c r="B20" s="345" t="s">
        <v>52</v>
      </c>
      <c r="C20" s="359"/>
      <c r="D20" s="350"/>
      <c r="E20" s="350"/>
      <c r="F20" s="20"/>
      <c r="G20" s="21"/>
      <c r="H20" s="8"/>
      <c r="I20" s="8"/>
      <c r="J20" s="8"/>
      <c r="K20" s="8"/>
    </row>
    <row r="21" spans="2:15" ht="18.75">
      <c r="E21" s="8"/>
      <c r="F21" s="20"/>
      <c r="G21" s="21"/>
      <c r="H21" s="8"/>
      <c r="I21" s="8"/>
      <c r="J21" s="8"/>
      <c r="K21" s="8"/>
    </row>
    <row r="22" spans="2:15">
      <c r="E22" s="8"/>
      <c r="F22" s="8"/>
      <c r="G22" s="8"/>
      <c r="H22" s="8"/>
      <c r="I22" s="8"/>
      <c r="J22" s="8"/>
      <c r="K22" s="8"/>
    </row>
    <row r="23" spans="2:15">
      <c r="E23" s="8"/>
      <c r="F23" s="8"/>
      <c r="G23" s="8"/>
      <c r="H23" s="8"/>
      <c r="I23" s="8"/>
      <c r="J23" s="8"/>
      <c r="K23" s="8"/>
    </row>
    <row r="25" spans="2:15">
      <c r="E25" s="8"/>
      <c r="F25" s="8"/>
      <c r="G25" s="8"/>
      <c r="H25" s="8"/>
      <c r="I25" s="8"/>
      <c r="J25" s="8"/>
      <c r="K25" s="8"/>
    </row>
    <row r="26" spans="2:15">
      <c r="E26" s="8"/>
      <c r="F26" s="8"/>
      <c r="G26" s="8"/>
      <c r="H26" s="8"/>
      <c r="I26" s="8"/>
      <c r="J26" s="8"/>
      <c r="K26" s="8"/>
    </row>
    <row r="27" spans="2:15">
      <c r="E27" s="8"/>
      <c r="F27" s="8"/>
      <c r="G27" s="8"/>
      <c r="H27" s="8"/>
      <c r="I27" s="8"/>
      <c r="J27" s="8"/>
      <c r="K27" s="8"/>
    </row>
    <row r="28" spans="2:15">
      <c r="E28" s="8"/>
      <c r="F28" s="8"/>
      <c r="G28" s="8"/>
      <c r="H28" s="8"/>
      <c r="I28" s="8"/>
      <c r="J28" s="8"/>
      <c r="K28" s="8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AA30"/>
  <sheetViews>
    <sheetView zoomScale="50" zoomScaleNormal="50" workbookViewId="0">
      <selection activeCell="S24" sqref="S24"/>
    </sheetView>
  </sheetViews>
  <sheetFormatPr defaultRowHeight="15"/>
  <cols>
    <col min="2" max="2" width="19.7109375" customWidth="1"/>
    <col min="3" max="3" width="10.42578125" customWidth="1"/>
    <col min="4" max="4" width="16.140625" style="5" customWidth="1"/>
    <col min="5" max="5" width="24.42578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23" max="23" width="11.5703125" customWidth="1"/>
    <col min="24" max="24" width="12.42578125" customWidth="1"/>
  </cols>
  <sheetData>
    <row r="2" spans="2:25" s="475" customFormat="1" ht="26.25">
      <c r="B2" s="471" t="s">
        <v>1</v>
      </c>
      <c r="C2" s="471"/>
      <c r="D2" s="472"/>
      <c r="E2" s="479">
        <v>44896</v>
      </c>
      <c r="F2" s="471"/>
      <c r="G2" s="473" t="s">
        <v>2</v>
      </c>
      <c r="H2" s="480">
        <v>19</v>
      </c>
      <c r="I2" s="474"/>
      <c r="L2" s="476"/>
      <c r="M2" s="477"/>
      <c r="N2" s="478"/>
    </row>
    <row r="3" spans="2:25" ht="15.75" thickBot="1">
      <c r="B3" s="1"/>
      <c r="C3" s="1"/>
      <c r="D3" s="3"/>
      <c r="E3" s="1"/>
      <c r="F3" s="205"/>
      <c r="G3" s="205"/>
      <c r="H3" s="205"/>
      <c r="I3" s="1"/>
      <c r="J3" s="1"/>
      <c r="K3" s="1"/>
      <c r="L3" s="1"/>
      <c r="M3" s="1"/>
      <c r="N3" s="1"/>
      <c r="O3" s="2"/>
    </row>
    <row r="4" spans="2:25" s="470" customFormat="1" ht="21.75" customHeight="1" thickBot="1">
      <c r="B4" s="485" t="s">
        <v>0</v>
      </c>
      <c r="C4" s="485"/>
      <c r="D4" s="486" t="s">
        <v>106</v>
      </c>
      <c r="E4" s="485" t="s">
        <v>33</v>
      </c>
      <c r="F4" s="487" t="s">
        <v>32</v>
      </c>
      <c r="G4" s="487" t="s">
        <v>21</v>
      </c>
      <c r="H4" s="487" t="s">
        <v>31</v>
      </c>
      <c r="I4" s="488" t="s">
        <v>18</v>
      </c>
      <c r="J4" s="489"/>
      <c r="K4" s="490"/>
      <c r="L4" s="486" t="s">
        <v>107</v>
      </c>
      <c r="M4" s="491" t="s">
        <v>19</v>
      </c>
      <c r="N4" s="492"/>
      <c r="O4" s="493"/>
      <c r="P4" s="493"/>
      <c r="Q4" s="494"/>
      <c r="R4" s="491" t="s">
        <v>20</v>
      </c>
      <c r="S4" s="492"/>
      <c r="T4" s="492"/>
      <c r="U4" s="492"/>
      <c r="V4" s="492"/>
      <c r="W4" s="492"/>
      <c r="X4" s="492"/>
      <c r="Y4" s="495"/>
    </row>
    <row r="5" spans="2:25" s="470" customFormat="1" ht="57" thickBot="1">
      <c r="B5" s="497"/>
      <c r="C5" s="496"/>
      <c r="D5" s="601"/>
      <c r="E5" s="497"/>
      <c r="F5" s="497"/>
      <c r="G5" s="497"/>
      <c r="H5" s="497"/>
      <c r="I5" s="602" t="s">
        <v>22</v>
      </c>
      <c r="J5" s="603" t="s">
        <v>23</v>
      </c>
      <c r="K5" s="604" t="s">
        <v>24</v>
      </c>
      <c r="L5" s="605"/>
      <c r="M5" s="602" t="s">
        <v>25</v>
      </c>
      <c r="N5" s="602" t="s">
        <v>75</v>
      </c>
      <c r="O5" s="602" t="s">
        <v>26</v>
      </c>
      <c r="P5" s="606" t="s">
        <v>76</v>
      </c>
      <c r="Q5" s="602" t="s">
        <v>77</v>
      </c>
      <c r="R5" s="602" t="s">
        <v>27</v>
      </c>
      <c r="S5" s="602" t="s">
        <v>28</v>
      </c>
      <c r="T5" s="602" t="s">
        <v>29</v>
      </c>
      <c r="U5" s="602" t="s">
        <v>30</v>
      </c>
      <c r="V5" s="602" t="s">
        <v>78</v>
      </c>
      <c r="W5" s="602" t="s">
        <v>79</v>
      </c>
      <c r="X5" s="602" t="s">
        <v>80</v>
      </c>
      <c r="Y5" s="500" t="s">
        <v>81</v>
      </c>
    </row>
    <row r="6" spans="2:25" s="470" customFormat="1" ht="37.5" customHeight="1">
      <c r="B6" s="607" t="s">
        <v>4</v>
      </c>
      <c r="C6" s="608"/>
      <c r="D6" s="511">
        <v>24</v>
      </c>
      <c r="E6" s="609" t="s">
        <v>5</v>
      </c>
      <c r="F6" s="610" t="s">
        <v>73</v>
      </c>
      <c r="G6" s="511">
        <v>150</v>
      </c>
      <c r="H6" s="609"/>
      <c r="I6" s="516">
        <v>0.6</v>
      </c>
      <c r="J6" s="513">
        <v>0</v>
      </c>
      <c r="K6" s="517">
        <v>16.95</v>
      </c>
      <c r="L6" s="611">
        <v>69</v>
      </c>
      <c r="M6" s="612">
        <v>0.01</v>
      </c>
      <c r="N6" s="612">
        <v>0.03</v>
      </c>
      <c r="O6" s="613">
        <v>19.5</v>
      </c>
      <c r="P6" s="613">
        <v>0</v>
      </c>
      <c r="Q6" s="614">
        <v>0</v>
      </c>
      <c r="R6" s="615">
        <v>24</v>
      </c>
      <c r="S6" s="613">
        <v>16.5</v>
      </c>
      <c r="T6" s="613">
        <v>13.5</v>
      </c>
      <c r="U6" s="613">
        <v>3.3</v>
      </c>
      <c r="V6" s="613">
        <v>417</v>
      </c>
      <c r="W6" s="613">
        <v>3.0000000000000001E-3</v>
      </c>
      <c r="X6" s="613">
        <v>5.0000000000000001E-4</v>
      </c>
      <c r="Y6" s="616">
        <v>1.4999999999999999E-2</v>
      </c>
    </row>
    <row r="7" spans="2:25" s="470" customFormat="1" ht="37.5" customHeight="1">
      <c r="B7" s="617"/>
      <c r="C7" s="523" t="s">
        <v>54</v>
      </c>
      <c r="D7" s="618">
        <v>276</v>
      </c>
      <c r="E7" s="520" t="s">
        <v>6</v>
      </c>
      <c r="F7" s="619" t="s">
        <v>119</v>
      </c>
      <c r="G7" s="522">
        <v>90</v>
      </c>
      <c r="H7" s="519"/>
      <c r="I7" s="528">
        <v>18.399999999999999</v>
      </c>
      <c r="J7" s="529">
        <v>11.32</v>
      </c>
      <c r="K7" s="531">
        <v>9.43</v>
      </c>
      <c r="L7" s="620">
        <v>214.33</v>
      </c>
      <c r="M7" s="528">
        <v>0.1</v>
      </c>
      <c r="N7" s="621">
        <v>0.17</v>
      </c>
      <c r="O7" s="529">
        <v>1.01</v>
      </c>
      <c r="P7" s="529">
        <v>200</v>
      </c>
      <c r="Q7" s="531">
        <v>0.53</v>
      </c>
      <c r="R7" s="528">
        <v>191.9</v>
      </c>
      <c r="S7" s="529">
        <v>262.82</v>
      </c>
      <c r="T7" s="529">
        <v>53.37</v>
      </c>
      <c r="U7" s="529">
        <v>1.24</v>
      </c>
      <c r="V7" s="529">
        <v>356.4</v>
      </c>
      <c r="W7" s="529">
        <v>0.108</v>
      </c>
      <c r="X7" s="529">
        <v>1.4E-2</v>
      </c>
      <c r="Y7" s="531">
        <v>0.5</v>
      </c>
    </row>
    <row r="8" spans="2:25" s="470" customFormat="1" ht="37.5" customHeight="1">
      <c r="B8" s="622"/>
      <c r="C8" s="536" t="s">
        <v>56</v>
      </c>
      <c r="D8" s="623">
        <v>146</v>
      </c>
      <c r="E8" s="533" t="s">
        <v>6</v>
      </c>
      <c r="F8" s="624" t="s">
        <v>87</v>
      </c>
      <c r="G8" s="625">
        <v>90</v>
      </c>
      <c r="H8" s="533"/>
      <c r="I8" s="541">
        <v>19.260000000000002</v>
      </c>
      <c r="J8" s="542">
        <v>3.42</v>
      </c>
      <c r="K8" s="544">
        <v>3.15</v>
      </c>
      <c r="L8" s="626">
        <v>120.87</v>
      </c>
      <c r="M8" s="541">
        <v>0.06</v>
      </c>
      <c r="N8" s="542">
        <v>0.13</v>
      </c>
      <c r="O8" s="542">
        <v>2.27</v>
      </c>
      <c r="P8" s="542">
        <v>17.2</v>
      </c>
      <c r="Q8" s="543">
        <v>0.28000000000000003</v>
      </c>
      <c r="R8" s="541">
        <v>36.35</v>
      </c>
      <c r="S8" s="542">
        <v>149.9</v>
      </c>
      <c r="T8" s="542">
        <v>21.2</v>
      </c>
      <c r="U8" s="542">
        <v>0.7</v>
      </c>
      <c r="V8" s="542">
        <v>38.299999999999997</v>
      </c>
      <c r="W8" s="542">
        <v>0</v>
      </c>
      <c r="X8" s="542">
        <v>8.9999999999999998E-4</v>
      </c>
      <c r="Y8" s="544">
        <v>0.65</v>
      </c>
    </row>
    <row r="9" spans="2:25" s="470" customFormat="1" ht="37.5" customHeight="1">
      <c r="B9" s="622"/>
      <c r="C9" s="536" t="s">
        <v>56</v>
      </c>
      <c r="D9" s="623">
        <v>52</v>
      </c>
      <c r="E9" s="533" t="s">
        <v>50</v>
      </c>
      <c r="F9" s="624" t="s">
        <v>90</v>
      </c>
      <c r="G9" s="625">
        <v>150</v>
      </c>
      <c r="H9" s="533"/>
      <c r="I9" s="541">
        <v>3.15</v>
      </c>
      <c r="J9" s="542">
        <v>4.5</v>
      </c>
      <c r="K9" s="544">
        <v>17.55</v>
      </c>
      <c r="L9" s="626">
        <v>122.85</v>
      </c>
      <c r="M9" s="541">
        <v>0.16</v>
      </c>
      <c r="N9" s="542">
        <v>0.11</v>
      </c>
      <c r="O9" s="542">
        <v>25.3</v>
      </c>
      <c r="P9" s="542">
        <v>15</v>
      </c>
      <c r="Q9" s="543">
        <v>0.03</v>
      </c>
      <c r="R9" s="541">
        <v>16.260000000000002</v>
      </c>
      <c r="S9" s="542">
        <v>94.6</v>
      </c>
      <c r="T9" s="542">
        <v>35.32</v>
      </c>
      <c r="U9" s="542">
        <v>15.9</v>
      </c>
      <c r="V9" s="542">
        <v>807.75</v>
      </c>
      <c r="W9" s="542">
        <v>8.0000000000000002E-3</v>
      </c>
      <c r="X9" s="542">
        <v>1E-3</v>
      </c>
      <c r="Y9" s="544">
        <v>4.4999999999999998E-2</v>
      </c>
    </row>
    <row r="10" spans="2:25" s="470" customFormat="1" ht="37.5" customHeight="1">
      <c r="B10" s="622"/>
      <c r="C10" s="523" t="s">
        <v>54</v>
      </c>
      <c r="D10" s="520">
        <v>50</v>
      </c>
      <c r="E10" s="520" t="s">
        <v>50</v>
      </c>
      <c r="F10" s="619" t="s">
        <v>85</v>
      </c>
      <c r="G10" s="627">
        <v>150</v>
      </c>
      <c r="H10" s="520"/>
      <c r="I10" s="628">
        <v>3.3</v>
      </c>
      <c r="J10" s="629">
        <v>7.8</v>
      </c>
      <c r="K10" s="630">
        <v>22.35</v>
      </c>
      <c r="L10" s="631">
        <v>173.1</v>
      </c>
      <c r="M10" s="528">
        <v>0.14000000000000001</v>
      </c>
      <c r="N10" s="529">
        <v>0.12</v>
      </c>
      <c r="O10" s="529">
        <v>18.149999999999999</v>
      </c>
      <c r="P10" s="529">
        <v>21.6</v>
      </c>
      <c r="Q10" s="530">
        <v>0.1</v>
      </c>
      <c r="R10" s="528">
        <v>36.36</v>
      </c>
      <c r="S10" s="529">
        <v>85.5</v>
      </c>
      <c r="T10" s="529">
        <v>27.8</v>
      </c>
      <c r="U10" s="529">
        <v>1.1399999999999999</v>
      </c>
      <c r="V10" s="529">
        <v>701.4</v>
      </c>
      <c r="W10" s="529">
        <v>8.0000000000000002E-3</v>
      </c>
      <c r="X10" s="529">
        <v>2E-3</v>
      </c>
      <c r="Y10" s="531">
        <v>4.2000000000000003E-2</v>
      </c>
    </row>
    <row r="11" spans="2:25" s="470" customFormat="1" ht="29.25" customHeight="1">
      <c r="B11" s="622"/>
      <c r="C11" s="523" t="s">
        <v>54</v>
      </c>
      <c r="D11" s="632">
        <v>98</v>
      </c>
      <c r="E11" s="520" t="s">
        <v>13</v>
      </c>
      <c r="F11" s="633" t="s">
        <v>57</v>
      </c>
      <c r="G11" s="523">
        <v>200</v>
      </c>
      <c r="H11" s="634"/>
      <c r="I11" s="528">
        <v>0.4</v>
      </c>
      <c r="J11" s="529">
        <v>0</v>
      </c>
      <c r="K11" s="531">
        <v>27</v>
      </c>
      <c r="L11" s="620">
        <v>59.48</v>
      </c>
      <c r="M11" s="528">
        <v>0</v>
      </c>
      <c r="N11" s="621">
        <v>0</v>
      </c>
      <c r="O11" s="529">
        <v>1.4</v>
      </c>
      <c r="P11" s="529">
        <v>0</v>
      </c>
      <c r="Q11" s="531">
        <v>0</v>
      </c>
      <c r="R11" s="528">
        <v>0.21</v>
      </c>
      <c r="S11" s="529">
        <v>0</v>
      </c>
      <c r="T11" s="529">
        <v>0</v>
      </c>
      <c r="U11" s="529">
        <v>0.02</v>
      </c>
      <c r="V11" s="529">
        <v>0.2</v>
      </c>
      <c r="W11" s="529">
        <v>0</v>
      </c>
      <c r="X11" s="529">
        <v>0</v>
      </c>
      <c r="Y11" s="531">
        <v>0</v>
      </c>
    </row>
    <row r="12" spans="2:25" s="470" customFormat="1" ht="29.25" customHeight="1">
      <c r="B12" s="622"/>
      <c r="C12" s="536" t="s">
        <v>56</v>
      </c>
      <c r="D12" s="635">
        <v>96</v>
      </c>
      <c r="E12" s="533" t="s">
        <v>13</v>
      </c>
      <c r="F12" s="636" t="s">
        <v>128</v>
      </c>
      <c r="G12" s="536">
        <v>200</v>
      </c>
      <c r="H12" s="637"/>
      <c r="I12" s="541">
        <v>0.23</v>
      </c>
      <c r="J12" s="542">
        <v>0.11</v>
      </c>
      <c r="K12" s="544">
        <v>12.95</v>
      </c>
      <c r="L12" s="626">
        <v>54.16</v>
      </c>
      <c r="M12" s="541">
        <v>0.01</v>
      </c>
      <c r="N12" s="638">
        <v>0.01</v>
      </c>
      <c r="O12" s="542">
        <v>7.2</v>
      </c>
      <c r="P12" s="542">
        <v>0</v>
      </c>
      <c r="Q12" s="544">
        <v>0</v>
      </c>
      <c r="R12" s="541">
        <v>10.88</v>
      </c>
      <c r="S12" s="542">
        <v>6</v>
      </c>
      <c r="T12" s="542">
        <v>4.7</v>
      </c>
      <c r="U12" s="638">
        <v>0.34</v>
      </c>
      <c r="V12" s="542">
        <v>40.39</v>
      </c>
      <c r="W12" s="542">
        <v>2.5999999999999998E-4</v>
      </c>
      <c r="X12" s="638">
        <v>1.1E-4</v>
      </c>
      <c r="Y12" s="544">
        <v>0.01</v>
      </c>
    </row>
    <row r="13" spans="2:25" s="470" customFormat="1" ht="37.5" customHeight="1">
      <c r="B13" s="622"/>
      <c r="C13" s="549"/>
      <c r="D13" s="639">
        <v>119</v>
      </c>
      <c r="E13" s="640" t="s">
        <v>10</v>
      </c>
      <c r="F13" s="641" t="s">
        <v>44</v>
      </c>
      <c r="G13" s="561">
        <v>30</v>
      </c>
      <c r="H13" s="642"/>
      <c r="I13" s="567">
        <v>2.13</v>
      </c>
      <c r="J13" s="564">
        <v>0.21</v>
      </c>
      <c r="K13" s="568">
        <v>13.26</v>
      </c>
      <c r="L13" s="643">
        <v>72</v>
      </c>
      <c r="M13" s="567">
        <v>0.03</v>
      </c>
      <c r="N13" s="564">
        <v>0.01</v>
      </c>
      <c r="O13" s="564">
        <v>0</v>
      </c>
      <c r="P13" s="564">
        <v>0</v>
      </c>
      <c r="Q13" s="565">
        <v>0</v>
      </c>
      <c r="R13" s="567">
        <v>11.1</v>
      </c>
      <c r="S13" s="564">
        <v>65.400000000000006</v>
      </c>
      <c r="T13" s="564">
        <v>19.5</v>
      </c>
      <c r="U13" s="564">
        <v>0.84</v>
      </c>
      <c r="V13" s="564">
        <v>27.9</v>
      </c>
      <c r="W13" s="564">
        <v>1E-3</v>
      </c>
      <c r="X13" s="564">
        <v>2E-3</v>
      </c>
      <c r="Y13" s="644">
        <v>0</v>
      </c>
    </row>
    <row r="14" spans="2:25" s="470" customFormat="1" ht="37.5" customHeight="1">
      <c r="B14" s="622"/>
      <c r="C14" s="561"/>
      <c r="D14" s="645">
        <v>120</v>
      </c>
      <c r="E14" s="640" t="s">
        <v>11</v>
      </c>
      <c r="F14" s="641" t="s">
        <v>39</v>
      </c>
      <c r="G14" s="645">
        <v>20</v>
      </c>
      <c r="H14" s="642"/>
      <c r="I14" s="567">
        <v>1.1399999999999999</v>
      </c>
      <c r="J14" s="564">
        <v>0.22</v>
      </c>
      <c r="K14" s="568">
        <v>7.44</v>
      </c>
      <c r="L14" s="646">
        <v>36.26</v>
      </c>
      <c r="M14" s="554">
        <v>0.02</v>
      </c>
      <c r="N14" s="551">
        <v>2.4E-2</v>
      </c>
      <c r="O14" s="551">
        <v>0.08</v>
      </c>
      <c r="P14" s="551">
        <v>0</v>
      </c>
      <c r="Q14" s="552">
        <v>0</v>
      </c>
      <c r="R14" s="554">
        <v>6.8</v>
      </c>
      <c r="S14" s="551">
        <v>24</v>
      </c>
      <c r="T14" s="551">
        <v>8.1999999999999993</v>
      </c>
      <c r="U14" s="551">
        <v>0.46</v>
      </c>
      <c r="V14" s="551">
        <v>73.5</v>
      </c>
      <c r="W14" s="551">
        <v>2E-3</v>
      </c>
      <c r="X14" s="551">
        <v>2E-3</v>
      </c>
      <c r="Y14" s="555">
        <v>1.2E-2</v>
      </c>
    </row>
    <row r="15" spans="2:25" s="470" customFormat="1" ht="37.5" customHeight="1">
      <c r="B15" s="622"/>
      <c r="C15" s="523" t="s">
        <v>54</v>
      </c>
      <c r="D15" s="618"/>
      <c r="E15" s="520"/>
      <c r="F15" s="647" t="s">
        <v>16</v>
      </c>
      <c r="G15" s="648">
        <f>G6+G7+G10+G11+G13+G14</f>
        <v>640</v>
      </c>
      <c r="H15" s="649"/>
      <c r="I15" s="574">
        <f t="shared" ref="I15:Y15" si="0">I6+I7+I10+I11+I13+I14</f>
        <v>25.97</v>
      </c>
      <c r="J15" s="571">
        <f t="shared" si="0"/>
        <v>19.55</v>
      </c>
      <c r="K15" s="650">
        <f t="shared" si="0"/>
        <v>96.43</v>
      </c>
      <c r="L15" s="651">
        <f t="shared" si="0"/>
        <v>624.17000000000007</v>
      </c>
      <c r="M15" s="574">
        <f t="shared" si="0"/>
        <v>0.30000000000000004</v>
      </c>
      <c r="N15" s="571">
        <f t="shared" si="0"/>
        <v>0.35400000000000004</v>
      </c>
      <c r="O15" s="571">
        <f t="shared" si="0"/>
        <v>40.139999999999993</v>
      </c>
      <c r="P15" s="571">
        <f t="shared" si="0"/>
        <v>221.6</v>
      </c>
      <c r="Q15" s="572">
        <f t="shared" si="0"/>
        <v>0.63</v>
      </c>
      <c r="R15" s="574">
        <f t="shared" si="0"/>
        <v>270.37</v>
      </c>
      <c r="S15" s="571">
        <f t="shared" si="0"/>
        <v>454.22</v>
      </c>
      <c r="T15" s="571">
        <f t="shared" si="0"/>
        <v>122.37</v>
      </c>
      <c r="U15" s="571">
        <f t="shared" si="0"/>
        <v>6.9999999999999991</v>
      </c>
      <c r="V15" s="571">
        <f t="shared" si="0"/>
        <v>1576.4</v>
      </c>
      <c r="W15" s="571">
        <f t="shared" si="0"/>
        <v>0.122</v>
      </c>
      <c r="X15" s="571">
        <f t="shared" si="0"/>
        <v>2.0500000000000004E-2</v>
      </c>
      <c r="Y15" s="650">
        <f t="shared" si="0"/>
        <v>0.56900000000000006</v>
      </c>
    </row>
    <row r="16" spans="2:25" s="470" customFormat="1" ht="37.5" customHeight="1">
      <c r="B16" s="622"/>
      <c r="C16" s="536" t="s">
        <v>56</v>
      </c>
      <c r="D16" s="652"/>
      <c r="E16" s="653"/>
      <c r="F16" s="654" t="s">
        <v>16</v>
      </c>
      <c r="G16" s="655">
        <f>G6+G8+G9+G12+G13+G14</f>
        <v>640</v>
      </c>
      <c r="H16" s="656"/>
      <c r="I16" s="583">
        <f t="shared" ref="I16:Y16" si="1">I6+I8+I9+I12+I13+I14</f>
        <v>26.51</v>
      </c>
      <c r="J16" s="580">
        <f t="shared" si="1"/>
        <v>8.4600000000000009</v>
      </c>
      <c r="K16" s="584">
        <f t="shared" si="1"/>
        <v>71.3</v>
      </c>
      <c r="L16" s="657">
        <f t="shared" si="1"/>
        <v>475.14</v>
      </c>
      <c r="M16" s="583">
        <f t="shared" si="1"/>
        <v>0.29000000000000004</v>
      </c>
      <c r="N16" s="580">
        <f t="shared" si="1"/>
        <v>0.31400000000000006</v>
      </c>
      <c r="O16" s="580">
        <f t="shared" si="1"/>
        <v>54.35</v>
      </c>
      <c r="P16" s="580">
        <f t="shared" si="1"/>
        <v>32.200000000000003</v>
      </c>
      <c r="Q16" s="581">
        <f t="shared" si="1"/>
        <v>0.31000000000000005</v>
      </c>
      <c r="R16" s="583">
        <f t="shared" si="1"/>
        <v>105.38999999999999</v>
      </c>
      <c r="S16" s="580">
        <f t="shared" si="1"/>
        <v>356.4</v>
      </c>
      <c r="T16" s="580">
        <f t="shared" si="1"/>
        <v>102.42000000000002</v>
      </c>
      <c r="U16" s="580">
        <f t="shared" si="1"/>
        <v>21.54</v>
      </c>
      <c r="V16" s="580">
        <f t="shared" si="1"/>
        <v>1404.8400000000001</v>
      </c>
      <c r="W16" s="580">
        <f t="shared" si="1"/>
        <v>1.426E-2</v>
      </c>
      <c r="X16" s="580">
        <f t="shared" si="1"/>
        <v>6.5100000000000002E-3</v>
      </c>
      <c r="Y16" s="584">
        <f t="shared" si="1"/>
        <v>0.7320000000000001</v>
      </c>
    </row>
    <row r="17" spans="2:27" s="470" customFormat="1" ht="37.5" customHeight="1">
      <c r="B17" s="622"/>
      <c r="C17" s="523" t="s">
        <v>54</v>
      </c>
      <c r="D17" s="658"/>
      <c r="E17" s="659"/>
      <c r="F17" s="647" t="s">
        <v>17</v>
      </c>
      <c r="G17" s="660"/>
      <c r="H17" s="659"/>
      <c r="I17" s="528"/>
      <c r="J17" s="529"/>
      <c r="K17" s="531"/>
      <c r="L17" s="661">
        <f>L15/23.5</f>
        <v>26.560425531914898</v>
      </c>
      <c r="M17" s="528"/>
      <c r="N17" s="529"/>
      <c r="O17" s="529"/>
      <c r="P17" s="529"/>
      <c r="Q17" s="530"/>
      <c r="R17" s="528"/>
      <c r="S17" s="529"/>
      <c r="T17" s="529"/>
      <c r="U17" s="529"/>
      <c r="V17" s="529"/>
      <c r="W17" s="529"/>
      <c r="X17" s="529"/>
      <c r="Y17" s="531"/>
    </row>
    <row r="18" spans="2:27" s="470" customFormat="1" ht="37.5" customHeight="1" thickBot="1">
      <c r="B18" s="662"/>
      <c r="C18" s="663" t="s">
        <v>56</v>
      </c>
      <c r="D18" s="664"/>
      <c r="E18" s="592"/>
      <c r="F18" s="665" t="s">
        <v>17</v>
      </c>
      <c r="G18" s="664"/>
      <c r="H18" s="592"/>
      <c r="I18" s="666"/>
      <c r="J18" s="667"/>
      <c r="K18" s="668"/>
      <c r="L18" s="669">
        <f>L16/23.5</f>
        <v>20.218723404255318</v>
      </c>
      <c r="M18" s="666"/>
      <c r="N18" s="667"/>
      <c r="O18" s="667"/>
      <c r="P18" s="667"/>
      <c r="Q18" s="670"/>
      <c r="R18" s="666"/>
      <c r="S18" s="667"/>
      <c r="T18" s="667"/>
      <c r="U18" s="667"/>
      <c r="V18" s="667"/>
      <c r="W18" s="667"/>
      <c r="X18" s="667"/>
      <c r="Y18" s="668"/>
      <c r="Z18" s="671"/>
      <c r="AA18" s="671"/>
    </row>
    <row r="19" spans="2:27">
      <c r="B19" s="2"/>
      <c r="C19" s="2"/>
      <c r="D19" s="4"/>
      <c r="E19" s="2"/>
      <c r="F19" s="2"/>
      <c r="G19" s="2"/>
      <c r="H19" s="6"/>
      <c r="I19" s="7"/>
      <c r="J19" s="6"/>
      <c r="K19" s="2"/>
      <c r="L19" s="9"/>
      <c r="M19" s="2"/>
      <c r="N19" s="2"/>
      <c r="O19" s="2"/>
    </row>
    <row r="20" spans="2:27" ht="18.75">
      <c r="B20" s="344" t="s">
        <v>129</v>
      </c>
      <c r="C20" s="358"/>
      <c r="D20" s="349"/>
      <c r="E20" s="349"/>
      <c r="F20" s="169"/>
      <c r="G20" s="21"/>
      <c r="H20" s="8"/>
      <c r="I20" s="8"/>
      <c r="J20" s="8"/>
      <c r="K20" s="8"/>
    </row>
    <row r="21" spans="2:27" ht="18.75">
      <c r="B21" s="345" t="s">
        <v>52</v>
      </c>
      <c r="C21" s="359"/>
      <c r="D21" s="350"/>
      <c r="E21" s="350"/>
      <c r="F21" s="20"/>
      <c r="G21" s="21"/>
      <c r="H21" s="8"/>
      <c r="I21" s="8"/>
      <c r="J21" s="8"/>
      <c r="K21" s="8"/>
    </row>
    <row r="22" spans="2:27" ht="18.75">
      <c r="E22" s="8"/>
      <c r="F22" s="20"/>
      <c r="G22" s="21"/>
      <c r="H22" s="8"/>
      <c r="I22" s="8"/>
      <c r="J22" s="8"/>
      <c r="K22" s="8"/>
    </row>
    <row r="23" spans="2:27" ht="18.75">
      <c r="E23" s="8"/>
      <c r="F23" s="20"/>
      <c r="G23" s="21"/>
      <c r="H23" s="8"/>
      <c r="I23" s="8"/>
      <c r="J23" s="8"/>
      <c r="K23" s="8"/>
    </row>
    <row r="24" spans="2:27">
      <c r="E24" s="8"/>
      <c r="F24" s="8"/>
      <c r="G24" s="8"/>
      <c r="H24" s="8"/>
      <c r="I24" s="8"/>
      <c r="J24" s="8"/>
      <c r="K24" s="8"/>
    </row>
    <row r="25" spans="2:27">
      <c r="E25" s="8"/>
      <c r="F25" s="8"/>
      <c r="G25" s="8"/>
      <c r="H25" s="8"/>
      <c r="I25" s="8"/>
      <c r="J25" s="8"/>
      <c r="K25" s="8"/>
    </row>
    <row r="26" spans="2:27">
      <c r="E26" s="8"/>
      <c r="F26" s="8"/>
      <c r="G26" s="8"/>
      <c r="H26" s="8"/>
      <c r="I26" s="8"/>
      <c r="J26" s="8"/>
      <c r="K26" s="8"/>
    </row>
    <row r="27" spans="2:27">
      <c r="E27" s="8"/>
      <c r="F27" s="8"/>
      <c r="G27" s="8"/>
      <c r="H27" s="8"/>
      <c r="I27" s="8"/>
      <c r="J27" s="8"/>
      <c r="K27" s="8"/>
    </row>
    <row r="28" spans="2:27">
      <c r="E28" s="8"/>
      <c r="F28" s="8"/>
      <c r="G28" s="8"/>
      <c r="H28" s="8"/>
      <c r="I28" s="8"/>
      <c r="J28" s="8"/>
      <c r="K28" s="8"/>
    </row>
    <row r="29" spans="2:27">
      <c r="E29" s="8"/>
      <c r="F29" s="8"/>
      <c r="G29" s="8"/>
      <c r="H29" s="8"/>
      <c r="I29" s="8"/>
      <c r="J29" s="8"/>
      <c r="K29" s="8"/>
    </row>
    <row r="30" spans="2:27">
      <c r="E30" s="8"/>
      <c r="F30" s="8"/>
      <c r="G30" s="8"/>
      <c r="H30" s="8"/>
      <c r="I30" s="8"/>
      <c r="J30" s="8"/>
      <c r="K30" s="8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1"/>
  <sheetViews>
    <sheetView zoomScale="62" zoomScaleNormal="62" workbookViewId="0">
      <selection activeCell="F22" sqref="F22"/>
    </sheetView>
  </sheetViews>
  <sheetFormatPr defaultRowHeight="15"/>
  <cols>
    <col min="2" max="2" width="20" customWidth="1"/>
    <col min="3" max="3" width="9.42578125" customWidth="1"/>
    <col min="4" max="4" width="21.5703125" style="5" customWidth="1"/>
    <col min="5" max="5" width="21.7109375" customWidth="1"/>
    <col min="6" max="6" width="62.425781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s="475" customFormat="1" ht="26.25">
      <c r="B2" s="471" t="s">
        <v>1</v>
      </c>
      <c r="C2" s="471"/>
      <c r="D2" s="472"/>
      <c r="E2" s="479">
        <v>44873</v>
      </c>
      <c r="F2" s="471"/>
      <c r="G2" s="473" t="s">
        <v>2</v>
      </c>
      <c r="H2" s="472">
        <v>2</v>
      </c>
      <c r="I2" s="474"/>
      <c r="L2" s="476"/>
      <c r="M2" s="477"/>
      <c r="N2" s="478"/>
    </row>
    <row r="3" spans="2:25" ht="15.75" thickBot="1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470" customFormat="1" ht="31.5" customHeight="1" thickBot="1">
      <c r="B4" s="485" t="s">
        <v>0</v>
      </c>
      <c r="C4" s="485"/>
      <c r="D4" s="487" t="s">
        <v>106</v>
      </c>
      <c r="E4" s="485" t="s">
        <v>33</v>
      </c>
      <c r="F4" s="487" t="s">
        <v>32</v>
      </c>
      <c r="G4" s="487" t="s">
        <v>21</v>
      </c>
      <c r="H4" s="487" t="s">
        <v>31</v>
      </c>
      <c r="I4" s="488" t="s">
        <v>18</v>
      </c>
      <c r="J4" s="489"/>
      <c r="K4" s="490"/>
      <c r="L4" s="486" t="s">
        <v>107</v>
      </c>
      <c r="M4" s="672" t="s">
        <v>19</v>
      </c>
      <c r="N4" s="745"/>
      <c r="O4" s="746"/>
      <c r="P4" s="746"/>
      <c r="Q4" s="747"/>
      <c r="R4" s="488" t="s">
        <v>20</v>
      </c>
      <c r="S4" s="786"/>
      <c r="T4" s="786"/>
      <c r="U4" s="786"/>
      <c r="V4" s="786"/>
      <c r="W4" s="786"/>
      <c r="X4" s="786"/>
      <c r="Y4" s="787"/>
    </row>
    <row r="5" spans="2:25" s="470" customFormat="1" ht="57" thickBot="1">
      <c r="B5" s="497"/>
      <c r="C5" s="497"/>
      <c r="D5" s="497"/>
      <c r="E5" s="497"/>
      <c r="F5" s="497"/>
      <c r="G5" s="497"/>
      <c r="H5" s="497"/>
      <c r="I5" s="815" t="s">
        <v>22</v>
      </c>
      <c r="J5" s="500" t="s">
        <v>23</v>
      </c>
      <c r="K5" s="816" t="s">
        <v>24</v>
      </c>
      <c r="L5" s="601"/>
      <c r="M5" s="503" t="s">
        <v>25</v>
      </c>
      <c r="N5" s="503" t="s">
        <v>75</v>
      </c>
      <c r="O5" s="503" t="s">
        <v>26</v>
      </c>
      <c r="P5" s="504" t="s">
        <v>76</v>
      </c>
      <c r="Q5" s="503" t="s">
        <v>77</v>
      </c>
      <c r="R5" s="503" t="s">
        <v>27</v>
      </c>
      <c r="S5" s="503" t="s">
        <v>28</v>
      </c>
      <c r="T5" s="503" t="s">
        <v>29</v>
      </c>
      <c r="U5" s="503" t="s">
        <v>30</v>
      </c>
      <c r="V5" s="503" t="s">
        <v>78</v>
      </c>
      <c r="W5" s="503" t="s">
        <v>79</v>
      </c>
      <c r="X5" s="503" t="s">
        <v>80</v>
      </c>
      <c r="Y5" s="505" t="s">
        <v>81</v>
      </c>
    </row>
    <row r="6" spans="2:25" s="470" customFormat="1" ht="26.45" customHeight="1">
      <c r="B6" s="817" t="s">
        <v>4</v>
      </c>
      <c r="C6" s="715"/>
      <c r="D6" s="718" t="s">
        <v>38</v>
      </c>
      <c r="E6" s="818" t="s">
        <v>15</v>
      </c>
      <c r="F6" s="819" t="s">
        <v>35</v>
      </c>
      <c r="G6" s="820">
        <v>17</v>
      </c>
      <c r="H6" s="821"/>
      <c r="I6" s="759">
        <v>1.7</v>
      </c>
      <c r="J6" s="760">
        <v>4.42</v>
      </c>
      <c r="K6" s="762">
        <v>0.85</v>
      </c>
      <c r="L6" s="822">
        <v>49.98</v>
      </c>
      <c r="M6" s="759">
        <v>0</v>
      </c>
      <c r="N6" s="760">
        <v>0</v>
      </c>
      <c r="O6" s="760">
        <v>0.1</v>
      </c>
      <c r="P6" s="760">
        <v>0</v>
      </c>
      <c r="Q6" s="761">
        <v>0</v>
      </c>
      <c r="R6" s="759">
        <v>25.16</v>
      </c>
      <c r="S6" s="760">
        <v>18.190000000000001</v>
      </c>
      <c r="T6" s="760">
        <v>3.74</v>
      </c>
      <c r="U6" s="760">
        <v>0.1</v>
      </c>
      <c r="V6" s="760">
        <v>0</v>
      </c>
      <c r="W6" s="760">
        <v>0</v>
      </c>
      <c r="X6" s="760">
        <v>0</v>
      </c>
      <c r="Y6" s="762">
        <v>0</v>
      </c>
    </row>
    <row r="7" spans="2:25" s="470" customFormat="1" ht="26.45" customHeight="1">
      <c r="B7" s="518"/>
      <c r="C7" s="645"/>
      <c r="D7" s="545">
        <v>227</v>
      </c>
      <c r="E7" s="546" t="s">
        <v>50</v>
      </c>
      <c r="F7" s="823" t="s">
        <v>74</v>
      </c>
      <c r="G7" s="688">
        <v>150</v>
      </c>
      <c r="H7" s="546"/>
      <c r="I7" s="764">
        <v>4.3499999999999996</v>
      </c>
      <c r="J7" s="765">
        <v>3.9</v>
      </c>
      <c r="K7" s="768">
        <v>20.399999999999999</v>
      </c>
      <c r="L7" s="824">
        <v>134.25</v>
      </c>
      <c r="M7" s="764">
        <v>0.12</v>
      </c>
      <c r="N7" s="765">
        <v>0.08</v>
      </c>
      <c r="O7" s="765">
        <v>0</v>
      </c>
      <c r="P7" s="765">
        <v>19.5</v>
      </c>
      <c r="Q7" s="766">
        <v>0.08</v>
      </c>
      <c r="R7" s="764">
        <v>7.92</v>
      </c>
      <c r="S7" s="765">
        <v>109.87</v>
      </c>
      <c r="T7" s="765">
        <v>73.540000000000006</v>
      </c>
      <c r="U7" s="765">
        <v>2.46</v>
      </c>
      <c r="V7" s="765">
        <v>137.4</v>
      </c>
      <c r="W7" s="765">
        <v>2E-3</v>
      </c>
      <c r="X7" s="765">
        <v>2E-3</v>
      </c>
      <c r="Y7" s="768">
        <v>8.9999999999999993E-3</v>
      </c>
    </row>
    <row r="8" spans="2:25" s="470" customFormat="1" ht="44.25" customHeight="1">
      <c r="B8" s="825"/>
      <c r="C8" s="826" t="s">
        <v>54</v>
      </c>
      <c r="D8" s="519">
        <v>240</v>
      </c>
      <c r="E8" s="520" t="s">
        <v>6</v>
      </c>
      <c r="F8" s="827" t="s">
        <v>82</v>
      </c>
      <c r="G8" s="618">
        <v>90</v>
      </c>
      <c r="H8" s="519"/>
      <c r="I8" s="528">
        <v>20.18</v>
      </c>
      <c r="J8" s="529">
        <v>20.309999999999999</v>
      </c>
      <c r="K8" s="531">
        <v>2.1</v>
      </c>
      <c r="L8" s="828">
        <v>274</v>
      </c>
      <c r="M8" s="528">
        <v>0.08</v>
      </c>
      <c r="N8" s="529">
        <v>0.19</v>
      </c>
      <c r="O8" s="529">
        <v>1.5</v>
      </c>
      <c r="P8" s="529">
        <v>220</v>
      </c>
      <c r="Q8" s="530">
        <v>0.43</v>
      </c>
      <c r="R8" s="528">
        <v>154.86000000000001</v>
      </c>
      <c r="S8" s="529">
        <v>222.03</v>
      </c>
      <c r="T8" s="529">
        <v>26.49</v>
      </c>
      <c r="U8" s="529">
        <v>1.49</v>
      </c>
      <c r="V8" s="529">
        <v>237.8</v>
      </c>
      <c r="W8" s="529">
        <v>4.4999999999999997E-3</v>
      </c>
      <c r="X8" s="529">
        <v>2.5000000000000001E-3</v>
      </c>
      <c r="Y8" s="531">
        <v>0.11</v>
      </c>
    </row>
    <row r="9" spans="2:25" s="470" customFormat="1" ht="44.25" customHeight="1">
      <c r="B9" s="829"/>
      <c r="C9" s="830" t="s">
        <v>86</v>
      </c>
      <c r="D9" s="831">
        <v>81</v>
      </c>
      <c r="E9" s="832" t="s">
        <v>6</v>
      </c>
      <c r="F9" s="624" t="s">
        <v>53</v>
      </c>
      <c r="G9" s="833">
        <v>90</v>
      </c>
      <c r="H9" s="533"/>
      <c r="I9" s="541">
        <v>22.41</v>
      </c>
      <c r="J9" s="542">
        <v>15.3</v>
      </c>
      <c r="K9" s="544">
        <v>0.54</v>
      </c>
      <c r="L9" s="626">
        <v>229.77</v>
      </c>
      <c r="M9" s="541">
        <v>0.05</v>
      </c>
      <c r="N9" s="542">
        <v>0.14000000000000001</v>
      </c>
      <c r="O9" s="542">
        <v>1.24</v>
      </c>
      <c r="P9" s="542">
        <v>28.8</v>
      </c>
      <c r="Q9" s="543">
        <v>0</v>
      </c>
      <c r="R9" s="541">
        <v>27.54</v>
      </c>
      <c r="S9" s="542">
        <v>170.72</v>
      </c>
      <c r="T9" s="542">
        <v>21.15</v>
      </c>
      <c r="U9" s="542">
        <v>1.2</v>
      </c>
      <c r="V9" s="542">
        <v>240.57</v>
      </c>
      <c r="W9" s="542">
        <v>4.0000000000000001E-3</v>
      </c>
      <c r="X9" s="542">
        <v>0</v>
      </c>
      <c r="Y9" s="544">
        <v>0.14000000000000001</v>
      </c>
    </row>
    <row r="10" spans="2:25" s="470" customFormat="1" ht="37.5" customHeight="1">
      <c r="B10" s="518"/>
      <c r="C10" s="834"/>
      <c r="D10" s="835">
        <v>104</v>
      </c>
      <c r="E10" s="836" t="s">
        <v>13</v>
      </c>
      <c r="F10" s="837" t="s">
        <v>92</v>
      </c>
      <c r="G10" s="838">
        <v>200</v>
      </c>
      <c r="H10" s="835"/>
      <c r="I10" s="567">
        <v>0</v>
      </c>
      <c r="J10" s="564">
        <v>0</v>
      </c>
      <c r="K10" s="568">
        <v>19.2</v>
      </c>
      <c r="L10" s="643">
        <v>76.8</v>
      </c>
      <c r="M10" s="567">
        <v>0.16</v>
      </c>
      <c r="N10" s="564">
        <v>0.01</v>
      </c>
      <c r="O10" s="564">
        <v>9.16</v>
      </c>
      <c r="P10" s="564">
        <v>99</v>
      </c>
      <c r="Q10" s="565">
        <v>1.1499999999999999</v>
      </c>
      <c r="R10" s="567">
        <v>0.76</v>
      </c>
      <c r="S10" s="564">
        <v>0</v>
      </c>
      <c r="T10" s="564">
        <v>0</v>
      </c>
      <c r="U10" s="564">
        <v>0</v>
      </c>
      <c r="V10" s="564">
        <v>0</v>
      </c>
      <c r="W10" s="564">
        <v>0</v>
      </c>
      <c r="X10" s="564">
        <v>0</v>
      </c>
      <c r="Y10" s="568">
        <v>0</v>
      </c>
    </row>
    <row r="11" spans="2:25" s="470" customFormat="1" ht="26.45" customHeight="1">
      <c r="B11" s="518"/>
      <c r="C11" s="834"/>
      <c r="D11" s="824">
        <v>119</v>
      </c>
      <c r="E11" s="640" t="s">
        <v>10</v>
      </c>
      <c r="F11" s="839" t="s">
        <v>14</v>
      </c>
      <c r="G11" s="840">
        <v>20</v>
      </c>
      <c r="H11" s="721"/>
      <c r="I11" s="567">
        <v>1.4</v>
      </c>
      <c r="J11" s="564">
        <v>0.14000000000000001</v>
      </c>
      <c r="K11" s="568">
        <v>8.8000000000000007</v>
      </c>
      <c r="L11" s="643">
        <v>48</v>
      </c>
      <c r="M11" s="567">
        <v>0.02</v>
      </c>
      <c r="N11" s="564">
        <v>6.0000000000000001E-3</v>
      </c>
      <c r="O11" s="564">
        <v>0</v>
      </c>
      <c r="P11" s="564">
        <v>0</v>
      </c>
      <c r="Q11" s="568">
        <v>0</v>
      </c>
      <c r="R11" s="563">
        <v>7.4</v>
      </c>
      <c r="S11" s="564">
        <v>43.6</v>
      </c>
      <c r="T11" s="564">
        <v>13</v>
      </c>
      <c r="U11" s="563">
        <v>0.56000000000000005</v>
      </c>
      <c r="V11" s="564">
        <v>18.600000000000001</v>
      </c>
      <c r="W11" s="564">
        <v>5.9999999999999995E-4</v>
      </c>
      <c r="X11" s="563">
        <v>1E-3</v>
      </c>
      <c r="Y11" s="568">
        <v>0</v>
      </c>
    </row>
    <row r="12" spans="2:25" s="470" customFormat="1" ht="26.45" customHeight="1">
      <c r="B12" s="518"/>
      <c r="C12" s="834"/>
      <c r="D12" s="721">
        <v>120</v>
      </c>
      <c r="E12" s="640" t="s">
        <v>11</v>
      </c>
      <c r="F12" s="839" t="s">
        <v>39</v>
      </c>
      <c r="G12" s="549">
        <v>25</v>
      </c>
      <c r="H12" s="841"/>
      <c r="I12" s="554">
        <v>1.42</v>
      </c>
      <c r="J12" s="551">
        <v>0.27</v>
      </c>
      <c r="K12" s="555">
        <v>9.3000000000000007</v>
      </c>
      <c r="L12" s="719">
        <v>45.32</v>
      </c>
      <c r="M12" s="554">
        <v>0.02</v>
      </c>
      <c r="N12" s="551">
        <v>0.03</v>
      </c>
      <c r="O12" s="551">
        <v>0.1</v>
      </c>
      <c r="P12" s="551">
        <v>0</v>
      </c>
      <c r="Q12" s="552">
        <v>0</v>
      </c>
      <c r="R12" s="554">
        <v>8.5</v>
      </c>
      <c r="S12" s="551">
        <v>30</v>
      </c>
      <c r="T12" s="551">
        <v>10.25</v>
      </c>
      <c r="U12" s="551">
        <v>0.56999999999999995</v>
      </c>
      <c r="V12" s="551">
        <v>91.87</v>
      </c>
      <c r="W12" s="551">
        <v>2.5000000000000001E-3</v>
      </c>
      <c r="X12" s="551">
        <v>2.5000000000000001E-3</v>
      </c>
      <c r="Y12" s="555">
        <v>0.02</v>
      </c>
    </row>
    <row r="13" spans="2:25" s="470" customFormat="1" ht="26.45" customHeight="1">
      <c r="B13" s="518"/>
      <c r="C13" s="826" t="s">
        <v>54</v>
      </c>
      <c r="D13" s="519"/>
      <c r="E13" s="520"/>
      <c r="F13" s="647" t="s">
        <v>16</v>
      </c>
      <c r="G13" s="648">
        <f>G6+G7+G8+G10+G11+G12</f>
        <v>502</v>
      </c>
      <c r="H13" s="842">
        <f t="shared" ref="H13" si="0">H6+H7+H8+H10+H11+H12</f>
        <v>0</v>
      </c>
      <c r="I13" s="842">
        <f>I6+I7+I8+I10+I11+I12</f>
        <v>29.049999999999997</v>
      </c>
      <c r="J13" s="571">
        <f t="shared" ref="J13:Y13" si="1">J6+J7+J8+J10+J11+J12</f>
        <v>29.04</v>
      </c>
      <c r="K13" s="570">
        <f t="shared" si="1"/>
        <v>60.649999999999991</v>
      </c>
      <c r="L13" s="574">
        <f t="shared" si="1"/>
        <v>628.35</v>
      </c>
      <c r="M13" s="842">
        <f t="shared" si="1"/>
        <v>0.4</v>
      </c>
      <c r="N13" s="571">
        <f t="shared" si="1"/>
        <v>0.31600000000000006</v>
      </c>
      <c r="O13" s="571">
        <f t="shared" si="1"/>
        <v>10.86</v>
      </c>
      <c r="P13" s="571">
        <f t="shared" si="1"/>
        <v>338.5</v>
      </c>
      <c r="Q13" s="570">
        <f t="shared" si="1"/>
        <v>1.66</v>
      </c>
      <c r="R13" s="842">
        <f t="shared" si="1"/>
        <v>204.6</v>
      </c>
      <c r="S13" s="571">
        <f t="shared" si="1"/>
        <v>423.69000000000005</v>
      </c>
      <c r="T13" s="571">
        <f t="shared" si="1"/>
        <v>127.02</v>
      </c>
      <c r="U13" s="571">
        <f t="shared" si="1"/>
        <v>5.18</v>
      </c>
      <c r="V13" s="571">
        <f t="shared" si="1"/>
        <v>485.67000000000007</v>
      </c>
      <c r="W13" s="571">
        <f t="shared" si="1"/>
        <v>9.5999999999999992E-3</v>
      </c>
      <c r="X13" s="571">
        <f t="shared" si="1"/>
        <v>8.0000000000000002E-3</v>
      </c>
      <c r="Y13" s="570">
        <f t="shared" si="1"/>
        <v>0.13899999999999998</v>
      </c>
    </row>
    <row r="14" spans="2:25" s="470" customFormat="1" ht="26.45" customHeight="1">
      <c r="B14" s="518"/>
      <c r="C14" s="843" t="s">
        <v>86</v>
      </c>
      <c r="D14" s="844"/>
      <c r="E14" s="653"/>
      <c r="F14" s="654" t="s">
        <v>16</v>
      </c>
      <c r="G14" s="655">
        <f>G6+G7+G9+G10+G11+G12</f>
        <v>502</v>
      </c>
      <c r="H14" s="845">
        <f t="shared" ref="H14:Y14" si="2">H6+H7+H9+H10+H11+H12</f>
        <v>0</v>
      </c>
      <c r="I14" s="846">
        <f t="shared" si="2"/>
        <v>31.28</v>
      </c>
      <c r="J14" s="580">
        <f t="shared" si="2"/>
        <v>24.03</v>
      </c>
      <c r="K14" s="579">
        <f t="shared" si="2"/>
        <v>59.089999999999989</v>
      </c>
      <c r="L14" s="583">
        <f t="shared" si="2"/>
        <v>584.12</v>
      </c>
      <c r="M14" s="846">
        <f t="shared" si="2"/>
        <v>0.37</v>
      </c>
      <c r="N14" s="580">
        <f t="shared" si="2"/>
        <v>0.26600000000000001</v>
      </c>
      <c r="O14" s="580">
        <f t="shared" si="2"/>
        <v>10.6</v>
      </c>
      <c r="P14" s="580">
        <f t="shared" si="2"/>
        <v>147.30000000000001</v>
      </c>
      <c r="Q14" s="579">
        <f t="shared" si="2"/>
        <v>1.23</v>
      </c>
      <c r="R14" s="846">
        <f t="shared" si="2"/>
        <v>77.28</v>
      </c>
      <c r="S14" s="580">
        <f t="shared" si="2"/>
        <v>372.38</v>
      </c>
      <c r="T14" s="580">
        <f t="shared" si="2"/>
        <v>121.68</v>
      </c>
      <c r="U14" s="580">
        <f t="shared" si="2"/>
        <v>4.8900000000000006</v>
      </c>
      <c r="V14" s="580">
        <f t="shared" si="2"/>
        <v>488.44000000000005</v>
      </c>
      <c r="W14" s="580">
        <f t="shared" si="2"/>
        <v>9.1000000000000004E-3</v>
      </c>
      <c r="X14" s="580">
        <f t="shared" si="2"/>
        <v>5.4999999999999997E-3</v>
      </c>
      <c r="Y14" s="579">
        <f t="shared" si="2"/>
        <v>0.16900000000000001</v>
      </c>
    </row>
    <row r="15" spans="2:25" s="470" customFormat="1" ht="26.45" customHeight="1">
      <c r="B15" s="518"/>
      <c r="C15" s="826" t="s">
        <v>54</v>
      </c>
      <c r="D15" s="847"/>
      <c r="E15" s="659"/>
      <c r="F15" s="647" t="s">
        <v>17</v>
      </c>
      <c r="G15" s="660"/>
      <c r="H15" s="847"/>
      <c r="I15" s="528"/>
      <c r="J15" s="529"/>
      <c r="K15" s="531"/>
      <c r="L15" s="661">
        <f>L13/23.5</f>
        <v>26.738297872340425</v>
      </c>
      <c r="M15" s="528"/>
      <c r="N15" s="529"/>
      <c r="O15" s="529"/>
      <c r="P15" s="529"/>
      <c r="Q15" s="530"/>
      <c r="R15" s="528"/>
      <c r="S15" s="529"/>
      <c r="T15" s="529"/>
      <c r="U15" s="529"/>
      <c r="V15" s="529"/>
      <c r="W15" s="529"/>
      <c r="X15" s="529"/>
      <c r="Y15" s="531"/>
    </row>
    <row r="16" spans="2:25" s="470" customFormat="1" ht="26.45" customHeight="1" thickBot="1">
      <c r="B16" s="590"/>
      <c r="C16" s="848" t="s">
        <v>86</v>
      </c>
      <c r="D16" s="849"/>
      <c r="E16" s="592"/>
      <c r="F16" s="665" t="s">
        <v>17</v>
      </c>
      <c r="G16" s="664"/>
      <c r="H16" s="849"/>
      <c r="I16" s="850"/>
      <c r="J16" s="851"/>
      <c r="K16" s="852"/>
      <c r="L16" s="669">
        <f>L14/23.5</f>
        <v>24.856170212765957</v>
      </c>
      <c r="M16" s="850"/>
      <c r="N16" s="851"/>
      <c r="O16" s="851"/>
      <c r="P16" s="851"/>
      <c r="Q16" s="853"/>
      <c r="R16" s="850"/>
      <c r="S16" s="851"/>
      <c r="T16" s="851"/>
      <c r="U16" s="851"/>
      <c r="V16" s="851"/>
      <c r="W16" s="851"/>
      <c r="X16" s="851"/>
      <c r="Y16" s="852"/>
    </row>
    <row r="17" spans="2:20" s="80" customFormat="1" ht="26.45" customHeight="1">
      <c r="B17" s="196"/>
      <c r="C17" s="196"/>
      <c r="D17" s="197"/>
      <c r="E17" s="196"/>
      <c r="F17" s="198"/>
      <c r="G17" s="196"/>
      <c r="H17" s="196"/>
      <c r="I17" s="196"/>
      <c r="J17" s="196"/>
      <c r="K17" s="196"/>
      <c r="L17" s="199"/>
      <c r="M17" s="196"/>
      <c r="N17" s="196"/>
      <c r="O17" s="196"/>
      <c r="P17" s="196"/>
      <c r="Q17" s="196"/>
      <c r="R17" s="196"/>
      <c r="S17" s="196"/>
      <c r="T17" s="196"/>
    </row>
    <row r="18" spans="2:20">
      <c r="B18" s="8"/>
      <c r="C18" s="8"/>
      <c r="D18" s="19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ht="15.75">
      <c r="B19" s="344" t="s">
        <v>51</v>
      </c>
      <c r="C19" s="349"/>
      <c r="D19" s="34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ht="15.75">
      <c r="B20" s="345" t="s">
        <v>52</v>
      </c>
      <c r="C20" s="350"/>
      <c r="D20" s="35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2:20">
      <c r="B22" s="8"/>
      <c r="C22" s="8"/>
      <c r="D22" s="19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>
      <c r="B23" s="8"/>
      <c r="C23" s="8"/>
      <c r="D23" s="19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>
      <c r="B24" s="8"/>
      <c r="C24" s="8"/>
      <c r="D24" s="19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0">
      <c r="B25" s="8"/>
      <c r="C25" s="8"/>
      <c r="D25" s="19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>
      <c r="B26" s="8"/>
      <c r="C26" s="8"/>
      <c r="D26" s="19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 s="261" customFormat="1" ht="12.75"/>
    <row r="28" spans="2:20" s="261" customFormat="1" ht="12.75"/>
    <row r="29" spans="2:20" s="261" customFormat="1" ht="12.75"/>
    <row r="30" spans="2:20" s="261" customFormat="1" ht="12.75"/>
    <row r="31" spans="2:20" s="261" customFormat="1" ht="12.7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Z26"/>
  <sheetViews>
    <sheetView zoomScale="50" zoomScaleNormal="50" workbookViewId="0">
      <selection activeCell="J36" sqref="J36"/>
    </sheetView>
  </sheetViews>
  <sheetFormatPr defaultRowHeight="15"/>
  <cols>
    <col min="2" max="3" width="16.85546875" customWidth="1"/>
    <col min="4" max="4" width="15.7109375" style="5" customWidth="1"/>
    <col min="5" max="5" width="24.2851562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23" max="23" width="11.7109375" customWidth="1"/>
    <col min="24" max="24" width="13.42578125" customWidth="1"/>
  </cols>
  <sheetData>
    <row r="2" spans="2:26" s="475" customFormat="1" ht="26.25">
      <c r="B2" s="471" t="s">
        <v>1</v>
      </c>
      <c r="C2" s="471"/>
      <c r="D2" s="472"/>
      <c r="E2" s="479">
        <v>44897</v>
      </c>
      <c r="F2" s="471"/>
      <c r="G2" s="473" t="s">
        <v>2</v>
      </c>
      <c r="H2" s="472">
        <v>20</v>
      </c>
      <c r="I2" s="474"/>
      <c r="L2" s="476"/>
      <c r="M2" s="477"/>
      <c r="N2" s="478"/>
    </row>
    <row r="3" spans="2:26" ht="15.75" thickBot="1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2" customFormat="1" ht="21.75" customHeight="1" thickBot="1">
      <c r="B4" s="445" t="s">
        <v>0</v>
      </c>
      <c r="C4" s="445"/>
      <c r="D4" s="448" t="s">
        <v>106</v>
      </c>
      <c r="E4" s="445" t="s">
        <v>33</v>
      </c>
      <c r="F4" s="447" t="s">
        <v>32</v>
      </c>
      <c r="G4" s="447" t="s">
        <v>21</v>
      </c>
      <c r="H4" s="447" t="s">
        <v>31</v>
      </c>
      <c r="I4" s="451" t="s">
        <v>18</v>
      </c>
      <c r="J4" s="452"/>
      <c r="K4" s="453"/>
      <c r="L4" s="448" t="s">
        <v>107</v>
      </c>
      <c r="M4" s="438" t="s">
        <v>19</v>
      </c>
      <c r="N4" s="439"/>
      <c r="O4" s="440"/>
      <c r="P4" s="440"/>
      <c r="Q4" s="441"/>
      <c r="R4" s="451" t="s">
        <v>20</v>
      </c>
      <c r="S4" s="454"/>
      <c r="T4" s="454"/>
      <c r="U4" s="454"/>
      <c r="V4" s="454"/>
      <c r="W4" s="454"/>
      <c r="X4" s="454"/>
      <c r="Y4" s="455"/>
    </row>
    <row r="5" spans="2:26" s="12" customFormat="1" ht="46.5" thickBot="1">
      <c r="B5" s="446"/>
      <c r="C5" s="450"/>
      <c r="D5" s="449"/>
      <c r="E5" s="446"/>
      <c r="F5" s="446"/>
      <c r="G5" s="446"/>
      <c r="H5" s="446"/>
      <c r="I5" s="81" t="s">
        <v>22</v>
      </c>
      <c r="J5" s="260" t="s">
        <v>23</v>
      </c>
      <c r="K5" s="324" t="s">
        <v>24</v>
      </c>
      <c r="L5" s="463"/>
      <c r="M5" s="200" t="s">
        <v>25</v>
      </c>
      <c r="N5" s="200" t="s">
        <v>75</v>
      </c>
      <c r="O5" s="200" t="s">
        <v>26</v>
      </c>
      <c r="P5" s="259" t="s">
        <v>76</v>
      </c>
      <c r="Q5" s="200" t="s">
        <v>77</v>
      </c>
      <c r="R5" s="200" t="s">
        <v>27</v>
      </c>
      <c r="S5" s="200" t="s">
        <v>28</v>
      </c>
      <c r="T5" s="200" t="s">
        <v>29</v>
      </c>
      <c r="U5" s="200" t="s">
        <v>30</v>
      </c>
      <c r="V5" s="200" t="s">
        <v>78</v>
      </c>
      <c r="W5" s="200" t="s">
        <v>79</v>
      </c>
      <c r="X5" s="200" t="s">
        <v>80</v>
      </c>
      <c r="Y5" s="260" t="s">
        <v>81</v>
      </c>
    </row>
    <row r="6" spans="2:26" s="12" customFormat="1" ht="39" customHeight="1">
      <c r="B6" s="346" t="s">
        <v>4</v>
      </c>
      <c r="C6" s="391"/>
      <c r="D6" s="216">
        <v>9</v>
      </c>
      <c r="E6" s="342" t="s">
        <v>15</v>
      </c>
      <c r="F6" s="208" t="s">
        <v>65</v>
      </c>
      <c r="G6" s="96">
        <v>60</v>
      </c>
      <c r="H6" s="342"/>
      <c r="I6" s="192">
        <v>1.26</v>
      </c>
      <c r="J6" s="40">
        <v>4.26</v>
      </c>
      <c r="K6" s="214">
        <v>7.26</v>
      </c>
      <c r="L6" s="396">
        <v>72.48</v>
      </c>
      <c r="M6" s="193">
        <v>0.02</v>
      </c>
      <c r="N6" s="193">
        <v>0</v>
      </c>
      <c r="O6" s="40">
        <v>9.8699999999999992</v>
      </c>
      <c r="P6" s="40">
        <v>0</v>
      </c>
      <c r="Q6" s="214">
        <v>0</v>
      </c>
      <c r="R6" s="192">
        <v>30.16</v>
      </c>
      <c r="S6" s="40">
        <v>38.72</v>
      </c>
      <c r="T6" s="40">
        <v>19.489999999999998</v>
      </c>
      <c r="U6" s="40">
        <v>1.1100000000000001</v>
      </c>
      <c r="V6" s="40">
        <v>11.86</v>
      </c>
      <c r="W6" s="40">
        <v>0</v>
      </c>
      <c r="X6" s="40">
        <v>0</v>
      </c>
      <c r="Y6" s="41">
        <v>0</v>
      </c>
      <c r="Z6" s="29"/>
    </row>
    <row r="7" spans="2:26" s="12" customFormat="1" ht="39" customHeight="1">
      <c r="B7" s="347"/>
      <c r="C7" s="367" t="s">
        <v>56</v>
      </c>
      <c r="D7" s="311">
        <v>89</v>
      </c>
      <c r="E7" s="113" t="s">
        <v>6</v>
      </c>
      <c r="F7" s="330" t="s">
        <v>64</v>
      </c>
      <c r="G7" s="331">
        <v>90</v>
      </c>
      <c r="H7" s="106"/>
      <c r="I7" s="191">
        <v>18.13</v>
      </c>
      <c r="J7" s="46">
        <v>17.05</v>
      </c>
      <c r="K7" s="47">
        <v>3.69</v>
      </c>
      <c r="L7" s="413">
        <v>240.96</v>
      </c>
      <c r="M7" s="321">
        <v>0.06</v>
      </c>
      <c r="N7" s="321">
        <v>0.13</v>
      </c>
      <c r="O7" s="61">
        <v>1.06</v>
      </c>
      <c r="P7" s="61">
        <v>0</v>
      </c>
      <c r="Q7" s="254">
        <v>0</v>
      </c>
      <c r="R7" s="232">
        <v>17.03</v>
      </c>
      <c r="S7" s="61">
        <v>176.72</v>
      </c>
      <c r="T7" s="61">
        <v>23.18</v>
      </c>
      <c r="U7" s="61">
        <v>2.61</v>
      </c>
      <c r="V7" s="61">
        <v>317</v>
      </c>
      <c r="W7" s="61">
        <v>7.0000000000000001E-3</v>
      </c>
      <c r="X7" s="61">
        <v>3.5E-4</v>
      </c>
      <c r="Y7" s="233">
        <v>0.06</v>
      </c>
      <c r="Z7" s="29"/>
    </row>
    <row r="8" spans="2:26" s="12" customFormat="1" ht="39" customHeight="1">
      <c r="B8" s="347"/>
      <c r="C8" s="367" t="s">
        <v>56</v>
      </c>
      <c r="D8" s="311">
        <v>65</v>
      </c>
      <c r="E8" s="113" t="s">
        <v>40</v>
      </c>
      <c r="F8" s="180" t="s">
        <v>43</v>
      </c>
      <c r="G8" s="370">
        <v>150</v>
      </c>
      <c r="H8" s="116"/>
      <c r="I8" s="191">
        <v>6.45</v>
      </c>
      <c r="J8" s="46">
        <v>4.05</v>
      </c>
      <c r="K8" s="47">
        <v>40.200000000000003</v>
      </c>
      <c r="L8" s="413">
        <v>223.65</v>
      </c>
      <c r="M8" s="393">
        <v>0.08</v>
      </c>
      <c r="N8" s="46">
        <v>0.02</v>
      </c>
      <c r="O8" s="46">
        <v>0</v>
      </c>
      <c r="P8" s="46">
        <v>30</v>
      </c>
      <c r="Q8" s="47">
        <v>0.11</v>
      </c>
      <c r="R8" s="191">
        <v>13.05</v>
      </c>
      <c r="S8" s="46">
        <v>58.34</v>
      </c>
      <c r="T8" s="46">
        <v>22.53</v>
      </c>
      <c r="U8" s="46">
        <v>1.25</v>
      </c>
      <c r="V8" s="46">
        <v>1.1000000000000001</v>
      </c>
      <c r="W8" s="46">
        <v>0</v>
      </c>
      <c r="X8" s="46">
        <v>0</v>
      </c>
      <c r="Y8" s="72">
        <v>0</v>
      </c>
      <c r="Z8" s="29"/>
    </row>
    <row r="9" spans="2:26" s="12" customFormat="1" ht="39" customHeight="1">
      <c r="B9" s="347"/>
      <c r="C9" s="366" t="s">
        <v>54</v>
      </c>
      <c r="D9" s="266">
        <v>249</v>
      </c>
      <c r="E9" s="285" t="s">
        <v>6</v>
      </c>
      <c r="F9" s="408" t="s">
        <v>122</v>
      </c>
      <c r="G9" s="389">
        <v>210</v>
      </c>
      <c r="H9" s="285"/>
      <c r="I9" s="409">
        <v>16.96</v>
      </c>
      <c r="J9" s="410">
        <v>24.611999999999998</v>
      </c>
      <c r="K9" s="411">
        <v>31.122</v>
      </c>
      <c r="L9" s="206">
        <v>416.03</v>
      </c>
      <c r="M9" s="412">
        <v>0.16800000000000001</v>
      </c>
      <c r="N9" s="410">
        <v>0.105</v>
      </c>
      <c r="O9" s="410">
        <v>0.28999999999999998</v>
      </c>
      <c r="P9" s="410">
        <v>21</v>
      </c>
      <c r="Q9" s="411">
        <v>3.5999999999999997E-2</v>
      </c>
      <c r="R9" s="409">
        <v>26.43</v>
      </c>
      <c r="S9" s="410">
        <v>120.85</v>
      </c>
      <c r="T9" s="410">
        <v>16.86</v>
      </c>
      <c r="U9" s="410">
        <v>1.6</v>
      </c>
      <c r="V9" s="410">
        <v>197.148</v>
      </c>
      <c r="W9" s="410">
        <v>2.3E-3</v>
      </c>
      <c r="X9" s="410">
        <v>7.0000000000000001E-3</v>
      </c>
      <c r="Y9" s="50">
        <v>2.1000000000000001E-2</v>
      </c>
      <c r="Z9" s="29"/>
    </row>
    <row r="10" spans="2:26" s="12" customFormat="1" ht="39" customHeight="1">
      <c r="B10" s="347"/>
      <c r="C10" s="85"/>
      <c r="D10" s="109">
        <v>107</v>
      </c>
      <c r="E10" s="85" t="s">
        <v>13</v>
      </c>
      <c r="F10" s="173" t="s">
        <v>89</v>
      </c>
      <c r="G10" s="138">
        <v>200</v>
      </c>
      <c r="H10" s="109"/>
      <c r="I10" s="166">
        <v>0.8</v>
      </c>
      <c r="J10" s="16">
        <v>0.2</v>
      </c>
      <c r="K10" s="38">
        <v>23.2</v>
      </c>
      <c r="L10" s="165">
        <v>94.4</v>
      </c>
      <c r="M10" s="166">
        <v>0.02</v>
      </c>
      <c r="N10" s="16"/>
      <c r="O10" s="16">
        <v>4</v>
      </c>
      <c r="P10" s="16">
        <v>0</v>
      </c>
      <c r="Q10" s="38"/>
      <c r="R10" s="166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38"/>
      <c r="Z10" s="29"/>
    </row>
    <row r="11" spans="2:26" s="12" customFormat="1" ht="39" customHeight="1">
      <c r="B11" s="351"/>
      <c r="C11" s="85"/>
      <c r="D11" s="297">
        <v>119</v>
      </c>
      <c r="E11" s="109" t="s">
        <v>10</v>
      </c>
      <c r="F11" s="124" t="s">
        <v>44</v>
      </c>
      <c r="G11" s="84">
        <v>30</v>
      </c>
      <c r="H11" s="153"/>
      <c r="I11" s="145">
        <v>2.13</v>
      </c>
      <c r="J11" s="11">
        <v>0.21</v>
      </c>
      <c r="K11" s="34">
        <v>13.26</v>
      </c>
      <c r="L11" s="151">
        <v>72</v>
      </c>
      <c r="M11" s="145">
        <v>0.03</v>
      </c>
      <c r="N11" s="11">
        <v>0.01</v>
      </c>
      <c r="O11" s="11">
        <v>0</v>
      </c>
      <c r="P11" s="11">
        <v>0</v>
      </c>
      <c r="Q11" s="14">
        <v>0</v>
      </c>
      <c r="R11" s="145">
        <v>11.1</v>
      </c>
      <c r="S11" s="11">
        <v>65.400000000000006</v>
      </c>
      <c r="T11" s="11">
        <v>19.5</v>
      </c>
      <c r="U11" s="11">
        <v>0.84</v>
      </c>
      <c r="V11" s="11">
        <v>27.9</v>
      </c>
      <c r="W11" s="11">
        <v>1E-3</v>
      </c>
      <c r="X11" s="11">
        <v>2E-3</v>
      </c>
      <c r="Y11" s="36">
        <v>0</v>
      </c>
      <c r="Z11" s="29"/>
    </row>
    <row r="12" spans="2:26" s="12" customFormat="1" ht="39" customHeight="1">
      <c r="B12" s="347"/>
      <c r="C12" s="85"/>
      <c r="D12" s="295">
        <v>120</v>
      </c>
      <c r="E12" s="85" t="s">
        <v>11</v>
      </c>
      <c r="F12" s="126" t="s">
        <v>39</v>
      </c>
      <c r="G12" s="85">
        <v>40</v>
      </c>
      <c r="H12" s="204"/>
      <c r="I12" s="15">
        <v>2.64</v>
      </c>
      <c r="J12" s="16">
        <v>0.48</v>
      </c>
      <c r="K12" s="17">
        <v>16.079999999999998</v>
      </c>
      <c r="L12" s="120">
        <v>79.2</v>
      </c>
      <c r="M12" s="15">
        <v>7.0000000000000007E-2</v>
      </c>
      <c r="N12" s="15">
        <v>0.03</v>
      </c>
      <c r="O12" s="16">
        <v>0</v>
      </c>
      <c r="P12" s="16">
        <v>0</v>
      </c>
      <c r="Q12" s="17">
        <v>0</v>
      </c>
      <c r="R12" s="166">
        <v>11.6</v>
      </c>
      <c r="S12" s="16">
        <v>60</v>
      </c>
      <c r="T12" s="16">
        <v>18.8</v>
      </c>
      <c r="U12" s="16">
        <v>1.56</v>
      </c>
      <c r="V12" s="16">
        <v>94</v>
      </c>
      <c r="W12" s="16">
        <v>1.6999999999999999E-3</v>
      </c>
      <c r="X12" s="16">
        <v>2.2000000000000001E-3</v>
      </c>
      <c r="Y12" s="38">
        <v>0.01</v>
      </c>
      <c r="Z12" s="29"/>
    </row>
    <row r="13" spans="2:26" s="12" customFormat="1" ht="39" customHeight="1">
      <c r="B13" s="347"/>
      <c r="C13" s="366" t="s">
        <v>54</v>
      </c>
      <c r="D13" s="105"/>
      <c r="E13" s="285"/>
      <c r="F13" s="382" t="s">
        <v>16</v>
      </c>
      <c r="G13" s="285">
        <f>G6+G9+G10+G11+G12</f>
        <v>540</v>
      </c>
      <c r="H13" s="112"/>
      <c r="I13" s="48">
        <f t="shared" ref="I13:Y13" si="0">I6+I9+I10+I11+I12</f>
        <v>23.790000000000003</v>
      </c>
      <c r="J13" s="49">
        <f t="shared" si="0"/>
        <v>29.762</v>
      </c>
      <c r="K13" s="74">
        <f t="shared" si="0"/>
        <v>90.921999999999997</v>
      </c>
      <c r="L13" s="414">
        <f t="shared" si="0"/>
        <v>734.11</v>
      </c>
      <c r="M13" s="48">
        <f t="shared" si="0"/>
        <v>0.308</v>
      </c>
      <c r="N13" s="49">
        <f t="shared" si="0"/>
        <v>0.14499999999999999</v>
      </c>
      <c r="O13" s="49">
        <f t="shared" si="0"/>
        <v>14.159999999999998</v>
      </c>
      <c r="P13" s="49">
        <f t="shared" si="0"/>
        <v>21</v>
      </c>
      <c r="Q13" s="74">
        <f t="shared" si="0"/>
        <v>3.5999999999999997E-2</v>
      </c>
      <c r="R13" s="183">
        <f t="shared" si="0"/>
        <v>95.289999999999992</v>
      </c>
      <c r="S13" s="49">
        <f t="shared" si="0"/>
        <v>302.97000000000003</v>
      </c>
      <c r="T13" s="49">
        <f t="shared" si="0"/>
        <v>84.649999999999991</v>
      </c>
      <c r="U13" s="49">
        <f t="shared" si="0"/>
        <v>5.51</v>
      </c>
      <c r="V13" s="49">
        <f t="shared" si="0"/>
        <v>330.90800000000002</v>
      </c>
      <c r="W13" s="49">
        <f t="shared" si="0"/>
        <v>5.0000000000000001E-3</v>
      </c>
      <c r="X13" s="49">
        <f t="shared" si="0"/>
        <v>1.1200000000000002E-2</v>
      </c>
      <c r="Y13" s="50">
        <f t="shared" si="0"/>
        <v>3.1E-2</v>
      </c>
      <c r="Z13" s="29"/>
    </row>
    <row r="14" spans="2:26" s="12" customFormat="1" ht="39" customHeight="1">
      <c r="B14" s="347"/>
      <c r="C14" s="367" t="s">
        <v>56</v>
      </c>
      <c r="D14" s="106"/>
      <c r="E14" s="116"/>
      <c r="F14" s="383" t="s">
        <v>16</v>
      </c>
      <c r="G14" s="116">
        <f>G6+G7+G8+G10+G11+G12</f>
        <v>570</v>
      </c>
      <c r="H14" s="113"/>
      <c r="I14" s="54">
        <f t="shared" ref="I14:Y14" si="1">I6+I7+I8+I10+I11+I12</f>
        <v>31.41</v>
      </c>
      <c r="J14" s="55">
        <f t="shared" si="1"/>
        <v>26.250000000000004</v>
      </c>
      <c r="K14" s="263">
        <f t="shared" si="1"/>
        <v>103.69000000000001</v>
      </c>
      <c r="L14" s="415">
        <f t="shared" si="1"/>
        <v>782.69</v>
      </c>
      <c r="M14" s="54">
        <f t="shared" si="1"/>
        <v>0.28000000000000003</v>
      </c>
      <c r="N14" s="55">
        <f t="shared" si="1"/>
        <v>0.19</v>
      </c>
      <c r="O14" s="55">
        <f t="shared" si="1"/>
        <v>14.93</v>
      </c>
      <c r="P14" s="55">
        <f t="shared" si="1"/>
        <v>30</v>
      </c>
      <c r="Q14" s="263">
        <f t="shared" si="1"/>
        <v>0.11</v>
      </c>
      <c r="R14" s="147">
        <f t="shared" si="1"/>
        <v>98.939999999999984</v>
      </c>
      <c r="S14" s="55">
        <f t="shared" si="1"/>
        <v>417.17999999999995</v>
      </c>
      <c r="T14" s="55">
        <f t="shared" si="1"/>
        <v>113.5</v>
      </c>
      <c r="U14" s="55">
        <f t="shared" si="1"/>
        <v>7.77</v>
      </c>
      <c r="V14" s="55">
        <f t="shared" si="1"/>
        <v>451.86</v>
      </c>
      <c r="W14" s="55">
        <f t="shared" si="1"/>
        <v>9.7000000000000003E-3</v>
      </c>
      <c r="X14" s="55">
        <f t="shared" si="1"/>
        <v>4.5500000000000002E-3</v>
      </c>
      <c r="Y14" s="72">
        <f t="shared" si="1"/>
        <v>6.9999999999999993E-2</v>
      </c>
      <c r="Z14" s="29"/>
    </row>
    <row r="15" spans="2:26" s="12" customFormat="1" ht="39" customHeight="1">
      <c r="B15" s="347"/>
      <c r="C15" s="366" t="s">
        <v>54</v>
      </c>
      <c r="D15" s="105"/>
      <c r="E15" s="285"/>
      <c r="F15" s="382" t="s">
        <v>17</v>
      </c>
      <c r="G15" s="255"/>
      <c r="H15" s="112"/>
      <c r="I15" s="42"/>
      <c r="J15" s="18"/>
      <c r="K15" s="73"/>
      <c r="L15" s="416">
        <f>L13/23.5</f>
        <v>31.238723404255321</v>
      </c>
      <c r="M15" s="42"/>
      <c r="N15" s="18"/>
      <c r="O15" s="18"/>
      <c r="P15" s="18"/>
      <c r="Q15" s="73"/>
      <c r="R15" s="122"/>
      <c r="S15" s="18"/>
      <c r="T15" s="18"/>
      <c r="U15" s="18"/>
      <c r="V15" s="18"/>
      <c r="W15" s="18"/>
      <c r="X15" s="18"/>
      <c r="Y15" s="51"/>
      <c r="Z15" s="29"/>
    </row>
    <row r="16" spans="2:26" s="12" customFormat="1" ht="39" customHeight="1" thickBot="1">
      <c r="B16" s="347"/>
      <c r="C16" s="371" t="s">
        <v>56</v>
      </c>
      <c r="D16" s="107"/>
      <c r="E16" s="306"/>
      <c r="F16" s="384" t="s">
        <v>17</v>
      </c>
      <c r="G16" s="306"/>
      <c r="H16" s="115"/>
      <c r="I16" s="365"/>
      <c r="J16" s="242"/>
      <c r="K16" s="257"/>
      <c r="L16" s="417">
        <f>L14/23.5</f>
        <v>33.305957446808513</v>
      </c>
      <c r="M16" s="365"/>
      <c r="N16" s="242"/>
      <c r="O16" s="242"/>
      <c r="P16" s="242"/>
      <c r="Q16" s="257"/>
      <c r="R16" s="241"/>
      <c r="S16" s="242"/>
      <c r="T16" s="242"/>
      <c r="U16" s="242"/>
      <c r="V16" s="242"/>
      <c r="W16" s="242"/>
      <c r="X16" s="242"/>
      <c r="Y16" s="243"/>
      <c r="Z16" s="29"/>
    </row>
    <row r="17" spans="2:15">
      <c r="B17" s="2"/>
      <c r="C17" s="2"/>
      <c r="D17" s="4"/>
      <c r="E17" s="2"/>
      <c r="F17" s="2"/>
      <c r="G17" s="2"/>
      <c r="H17" s="6"/>
      <c r="I17" s="7"/>
      <c r="J17" s="6"/>
      <c r="K17" s="2"/>
      <c r="L17" s="9"/>
      <c r="M17" s="2"/>
      <c r="N17" s="2"/>
      <c r="O17" s="2"/>
    </row>
    <row r="18" spans="2:15" ht="18.75">
      <c r="E18" s="8"/>
      <c r="F18" s="20"/>
      <c r="G18" s="21"/>
      <c r="H18" s="8"/>
      <c r="I18" s="8"/>
      <c r="J18" s="8"/>
      <c r="K18" s="8"/>
    </row>
    <row r="19" spans="2:15" ht="15.75">
      <c r="B19" s="344" t="s">
        <v>51</v>
      </c>
      <c r="C19" s="358"/>
      <c r="D19" s="349"/>
      <c r="E19" s="349"/>
    </row>
    <row r="20" spans="2:15" ht="15.75">
      <c r="B20" s="345" t="s">
        <v>52</v>
      </c>
      <c r="C20" s="359"/>
      <c r="D20" s="350"/>
      <c r="E20" s="350"/>
    </row>
    <row r="26" spans="2:15">
      <c r="E26" s="8"/>
      <c r="F26" s="8"/>
      <c r="G26" s="8"/>
      <c r="H26" s="8"/>
      <c r="I26" s="8"/>
      <c r="J26" s="8"/>
      <c r="K26" s="8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19"/>
  <sheetViews>
    <sheetView zoomScale="60" zoomScaleNormal="60" workbookViewId="0">
      <selection activeCell="A4" sqref="A4:XFD16"/>
    </sheetView>
  </sheetViews>
  <sheetFormatPr defaultRowHeight="15"/>
  <cols>
    <col min="2" max="3" width="19.7109375" customWidth="1"/>
    <col min="4" max="4" width="16.140625" style="5" customWidth="1"/>
    <col min="5" max="5" width="28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4" max="24" width="13.7109375" customWidth="1"/>
  </cols>
  <sheetData>
    <row r="2" spans="2:25" s="475" customFormat="1" ht="26.25">
      <c r="B2" s="471" t="s">
        <v>1</v>
      </c>
      <c r="C2" s="471"/>
      <c r="D2" s="472"/>
      <c r="E2" s="479">
        <v>44874</v>
      </c>
      <c r="F2" s="471"/>
      <c r="G2" s="473" t="s">
        <v>2</v>
      </c>
      <c r="H2" s="480">
        <v>3</v>
      </c>
      <c r="I2" s="474"/>
      <c r="L2" s="476"/>
      <c r="M2" s="477"/>
      <c r="N2" s="478"/>
    </row>
    <row r="3" spans="2:25" ht="15.75" thickBot="1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470" customFormat="1" ht="21.75" customHeight="1" thickBot="1">
      <c r="B4" s="485" t="s">
        <v>0</v>
      </c>
      <c r="C4" s="485"/>
      <c r="D4" s="486" t="s">
        <v>106</v>
      </c>
      <c r="E4" s="485" t="s">
        <v>33</v>
      </c>
      <c r="F4" s="487" t="s">
        <v>32</v>
      </c>
      <c r="G4" s="487" t="s">
        <v>21</v>
      </c>
      <c r="H4" s="487" t="s">
        <v>31</v>
      </c>
      <c r="I4" s="488" t="s">
        <v>18</v>
      </c>
      <c r="J4" s="489"/>
      <c r="K4" s="490"/>
      <c r="L4" s="486" t="s">
        <v>107</v>
      </c>
      <c r="M4" s="672" t="s">
        <v>19</v>
      </c>
      <c r="N4" s="745"/>
      <c r="O4" s="746"/>
      <c r="P4" s="746"/>
      <c r="Q4" s="747"/>
      <c r="R4" s="488" t="s">
        <v>20</v>
      </c>
      <c r="S4" s="786"/>
      <c r="T4" s="786"/>
      <c r="U4" s="786"/>
      <c r="V4" s="786"/>
      <c r="W4" s="786"/>
      <c r="X4" s="786"/>
      <c r="Y4" s="787"/>
    </row>
    <row r="5" spans="2:25" s="470" customFormat="1" ht="57" thickBot="1">
      <c r="B5" s="497"/>
      <c r="C5" s="497"/>
      <c r="D5" s="498"/>
      <c r="E5" s="496"/>
      <c r="F5" s="496"/>
      <c r="G5" s="497"/>
      <c r="H5" s="497"/>
      <c r="I5" s="854" t="s">
        <v>22</v>
      </c>
      <c r="J5" s="505" t="s">
        <v>23</v>
      </c>
      <c r="K5" s="854" t="s">
        <v>24</v>
      </c>
      <c r="L5" s="601"/>
      <c r="M5" s="503" t="s">
        <v>25</v>
      </c>
      <c r="N5" s="503" t="s">
        <v>75</v>
      </c>
      <c r="O5" s="503" t="s">
        <v>26</v>
      </c>
      <c r="P5" s="504" t="s">
        <v>76</v>
      </c>
      <c r="Q5" s="503" t="s">
        <v>77</v>
      </c>
      <c r="R5" s="503" t="s">
        <v>27</v>
      </c>
      <c r="S5" s="503" t="s">
        <v>28</v>
      </c>
      <c r="T5" s="503" t="s">
        <v>29</v>
      </c>
      <c r="U5" s="503" t="s">
        <v>30</v>
      </c>
      <c r="V5" s="503" t="s">
        <v>78</v>
      </c>
      <c r="W5" s="503" t="s">
        <v>79</v>
      </c>
      <c r="X5" s="503" t="s">
        <v>80</v>
      </c>
      <c r="Y5" s="505" t="s">
        <v>81</v>
      </c>
    </row>
    <row r="6" spans="2:25" s="470" customFormat="1" ht="37.5" customHeight="1">
      <c r="B6" s="607" t="s">
        <v>4</v>
      </c>
      <c r="C6" s="546"/>
      <c r="D6" s="508">
        <v>135</v>
      </c>
      <c r="E6" s="508" t="s">
        <v>15</v>
      </c>
      <c r="F6" s="679" t="s">
        <v>111</v>
      </c>
      <c r="G6" s="680">
        <v>60</v>
      </c>
      <c r="H6" s="508"/>
      <c r="I6" s="516">
        <v>1.2</v>
      </c>
      <c r="J6" s="513">
        <v>5.4</v>
      </c>
      <c r="K6" s="517">
        <v>5.16</v>
      </c>
      <c r="L6" s="681">
        <v>73.2</v>
      </c>
      <c r="M6" s="512">
        <v>0.01</v>
      </c>
      <c r="N6" s="512">
        <v>0.03</v>
      </c>
      <c r="O6" s="513">
        <v>4.2</v>
      </c>
      <c r="P6" s="513">
        <v>90</v>
      </c>
      <c r="Q6" s="514">
        <v>0</v>
      </c>
      <c r="R6" s="516">
        <v>24.6</v>
      </c>
      <c r="S6" s="513">
        <v>40.200000000000003</v>
      </c>
      <c r="T6" s="513">
        <v>21</v>
      </c>
      <c r="U6" s="513">
        <v>4.2</v>
      </c>
      <c r="V6" s="513">
        <v>189</v>
      </c>
      <c r="W6" s="513">
        <v>0</v>
      </c>
      <c r="X6" s="513">
        <v>0</v>
      </c>
      <c r="Y6" s="517">
        <v>0</v>
      </c>
    </row>
    <row r="7" spans="2:25" s="470" customFormat="1" ht="37.5" customHeight="1">
      <c r="B7" s="617"/>
      <c r="C7" s="855" t="s">
        <v>54</v>
      </c>
      <c r="D7" s="520">
        <v>152</v>
      </c>
      <c r="E7" s="520" t="s">
        <v>61</v>
      </c>
      <c r="F7" s="827" t="s">
        <v>112</v>
      </c>
      <c r="G7" s="856">
        <v>90</v>
      </c>
      <c r="H7" s="519"/>
      <c r="I7" s="857">
        <v>17.25</v>
      </c>
      <c r="J7" s="858">
        <v>14.98</v>
      </c>
      <c r="K7" s="859">
        <v>7.87</v>
      </c>
      <c r="L7" s="860">
        <v>235.78</v>
      </c>
      <c r="M7" s="861">
        <v>7.0000000000000007E-2</v>
      </c>
      <c r="N7" s="858">
        <v>0.12</v>
      </c>
      <c r="O7" s="858">
        <v>0.81</v>
      </c>
      <c r="P7" s="858">
        <v>10</v>
      </c>
      <c r="Q7" s="862">
        <v>0.02</v>
      </c>
      <c r="R7" s="857">
        <v>24.88</v>
      </c>
      <c r="S7" s="858">
        <v>155.37</v>
      </c>
      <c r="T7" s="858">
        <v>19.91</v>
      </c>
      <c r="U7" s="858">
        <v>1.72</v>
      </c>
      <c r="V7" s="858">
        <v>234.74</v>
      </c>
      <c r="W7" s="858">
        <v>5.0000000000000001E-3</v>
      </c>
      <c r="X7" s="858">
        <v>8.9999999999999998E-4</v>
      </c>
      <c r="Y7" s="859">
        <v>0.08</v>
      </c>
    </row>
    <row r="8" spans="2:25" s="470" customFormat="1" ht="37.5" customHeight="1">
      <c r="B8" s="617"/>
      <c r="C8" s="863" t="s">
        <v>54</v>
      </c>
      <c r="D8" s="520">
        <v>50</v>
      </c>
      <c r="E8" s="520" t="s">
        <v>50</v>
      </c>
      <c r="F8" s="864" t="s">
        <v>68</v>
      </c>
      <c r="G8" s="618">
        <v>150</v>
      </c>
      <c r="H8" s="520"/>
      <c r="I8" s="628">
        <v>3.3</v>
      </c>
      <c r="J8" s="629">
        <v>7.8</v>
      </c>
      <c r="K8" s="630">
        <v>22.35</v>
      </c>
      <c r="L8" s="865">
        <v>173.1</v>
      </c>
      <c r="M8" s="621">
        <v>0.14000000000000001</v>
      </c>
      <c r="N8" s="621">
        <v>0.12</v>
      </c>
      <c r="O8" s="529">
        <v>18.149999999999999</v>
      </c>
      <c r="P8" s="529">
        <v>21.6</v>
      </c>
      <c r="Q8" s="530">
        <v>0.1</v>
      </c>
      <c r="R8" s="528">
        <v>36.36</v>
      </c>
      <c r="S8" s="529">
        <v>85.5</v>
      </c>
      <c r="T8" s="529">
        <v>27.8</v>
      </c>
      <c r="U8" s="529">
        <v>1.1399999999999999</v>
      </c>
      <c r="V8" s="529">
        <v>701.4</v>
      </c>
      <c r="W8" s="529">
        <v>8.0000000000000002E-3</v>
      </c>
      <c r="X8" s="529">
        <v>2E-3</v>
      </c>
      <c r="Y8" s="531">
        <v>4.2000000000000003E-2</v>
      </c>
    </row>
    <row r="9" spans="2:25" s="470" customFormat="1" ht="37.5" customHeight="1">
      <c r="B9" s="617"/>
      <c r="C9" s="866" t="s">
        <v>55</v>
      </c>
      <c r="D9" s="533">
        <v>86</v>
      </c>
      <c r="E9" s="533" t="s">
        <v>48</v>
      </c>
      <c r="F9" s="867" t="s">
        <v>123</v>
      </c>
      <c r="G9" s="623">
        <v>240</v>
      </c>
      <c r="H9" s="831"/>
      <c r="I9" s="868">
        <v>18.71</v>
      </c>
      <c r="J9" s="869">
        <v>29.05</v>
      </c>
      <c r="K9" s="870">
        <v>24.59</v>
      </c>
      <c r="L9" s="871">
        <v>437.02</v>
      </c>
      <c r="M9" s="638">
        <v>0.56000000000000005</v>
      </c>
      <c r="N9" s="638">
        <v>0.22</v>
      </c>
      <c r="O9" s="542">
        <v>13.9</v>
      </c>
      <c r="P9" s="542">
        <v>10</v>
      </c>
      <c r="Q9" s="543">
        <v>0.38</v>
      </c>
      <c r="R9" s="541">
        <v>32.22</v>
      </c>
      <c r="S9" s="542">
        <v>243.01</v>
      </c>
      <c r="T9" s="542">
        <v>58.5</v>
      </c>
      <c r="U9" s="542">
        <v>3.13</v>
      </c>
      <c r="V9" s="542">
        <v>1028.08</v>
      </c>
      <c r="W9" s="542">
        <v>7.62E-3</v>
      </c>
      <c r="X9" s="542">
        <v>1.7729999999999999E-2</v>
      </c>
      <c r="Y9" s="544">
        <v>0.04</v>
      </c>
    </row>
    <row r="10" spans="2:25" s="470" customFormat="1" ht="37.5" customHeight="1">
      <c r="B10" s="617"/>
      <c r="C10" s="872"/>
      <c r="D10" s="546">
        <v>98</v>
      </c>
      <c r="E10" s="640" t="s">
        <v>13</v>
      </c>
      <c r="F10" s="873" t="s">
        <v>12</v>
      </c>
      <c r="G10" s="874">
        <v>200</v>
      </c>
      <c r="H10" s="721"/>
      <c r="I10" s="554">
        <v>0.4</v>
      </c>
      <c r="J10" s="551">
        <v>0</v>
      </c>
      <c r="K10" s="555">
        <v>27</v>
      </c>
      <c r="L10" s="770">
        <v>59.48</v>
      </c>
      <c r="M10" s="554">
        <v>0</v>
      </c>
      <c r="N10" s="550">
        <v>0</v>
      </c>
      <c r="O10" s="551">
        <v>1.4</v>
      </c>
      <c r="P10" s="551">
        <v>0</v>
      </c>
      <c r="Q10" s="555">
        <v>0</v>
      </c>
      <c r="R10" s="554">
        <v>0.21</v>
      </c>
      <c r="S10" s="551">
        <v>0</v>
      </c>
      <c r="T10" s="551">
        <v>0</v>
      </c>
      <c r="U10" s="551">
        <v>0.02</v>
      </c>
      <c r="V10" s="551">
        <v>0.2</v>
      </c>
      <c r="W10" s="551">
        <v>0</v>
      </c>
      <c r="X10" s="551">
        <v>0</v>
      </c>
      <c r="Y10" s="555">
        <v>0</v>
      </c>
    </row>
    <row r="11" spans="2:25" s="470" customFormat="1" ht="37.5" customHeight="1">
      <c r="B11" s="617"/>
      <c r="C11" s="872"/>
      <c r="D11" s="875">
        <v>119</v>
      </c>
      <c r="E11" s="640" t="s">
        <v>10</v>
      </c>
      <c r="F11" s="839" t="s">
        <v>44</v>
      </c>
      <c r="G11" s="874">
        <v>20</v>
      </c>
      <c r="H11" s="721"/>
      <c r="I11" s="567">
        <v>1.4</v>
      </c>
      <c r="J11" s="564">
        <v>0.14000000000000001</v>
      </c>
      <c r="K11" s="568">
        <v>8.8000000000000007</v>
      </c>
      <c r="L11" s="724">
        <v>48</v>
      </c>
      <c r="M11" s="563">
        <v>0.02</v>
      </c>
      <c r="N11" s="564">
        <v>6.0000000000000001E-3</v>
      </c>
      <c r="O11" s="564">
        <v>0</v>
      </c>
      <c r="P11" s="564">
        <v>0</v>
      </c>
      <c r="Q11" s="565">
        <v>0</v>
      </c>
      <c r="R11" s="567">
        <v>7.4</v>
      </c>
      <c r="S11" s="564">
        <v>43.6</v>
      </c>
      <c r="T11" s="564">
        <v>13</v>
      </c>
      <c r="U11" s="564">
        <v>0.56000000000000005</v>
      </c>
      <c r="V11" s="564">
        <v>18.600000000000001</v>
      </c>
      <c r="W11" s="564">
        <v>5.9999999999999995E-4</v>
      </c>
      <c r="X11" s="564">
        <v>1E-3</v>
      </c>
      <c r="Y11" s="568">
        <v>0</v>
      </c>
    </row>
    <row r="12" spans="2:25" s="470" customFormat="1" ht="37.5" customHeight="1">
      <c r="B12" s="617"/>
      <c r="C12" s="872"/>
      <c r="D12" s="640">
        <v>120</v>
      </c>
      <c r="E12" s="640" t="s">
        <v>11</v>
      </c>
      <c r="F12" s="839" t="s">
        <v>39</v>
      </c>
      <c r="G12" s="645">
        <v>20</v>
      </c>
      <c r="H12" s="721"/>
      <c r="I12" s="567">
        <v>1.1399999999999999</v>
      </c>
      <c r="J12" s="564">
        <v>0.22</v>
      </c>
      <c r="K12" s="568">
        <v>7.44</v>
      </c>
      <c r="L12" s="876">
        <v>36.26</v>
      </c>
      <c r="M12" s="550">
        <v>0.02</v>
      </c>
      <c r="N12" s="551">
        <v>2.4E-2</v>
      </c>
      <c r="O12" s="551">
        <v>0.08</v>
      </c>
      <c r="P12" s="551">
        <v>0</v>
      </c>
      <c r="Q12" s="552">
        <v>0</v>
      </c>
      <c r="R12" s="554">
        <v>6.8</v>
      </c>
      <c r="S12" s="551">
        <v>24</v>
      </c>
      <c r="T12" s="551">
        <v>8.1999999999999993</v>
      </c>
      <c r="U12" s="551">
        <v>0.46</v>
      </c>
      <c r="V12" s="551">
        <v>73.5</v>
      </c>
      <c r="W12" s="551">
        <v>2E-3</v>
      </c>
      <c r="X12" s="551">
        <v>2E-3</v>
      </c>
      <c r="Y12" s="555">
        <v>1.2E-2</v>
      </c>
    </row>
    <row r="13" spans="2:25" s="470" customFormat="1" ht="37.5" customHeight="1">
      <c r="B13" s="617"/>
      <c r="C13" s="855" t="s">
        <v>54</v>
      </c>
      <c r="D13" s="520"/>
      <c r="E13" s="520"/>
      <c r="F13" s="647" t="s">
        <v>16</v>
      </c>
      <c r="G13" s="648">
        <f>G6+G7+G8+G10+G11+G12</f>
        <v>540</v>
      </c>
      <c r="H13" s="842"/>
      <c r="I13" s="574">
        <f t="shared" ref="I13:Y13" si="0">I6+I7+I8+I10+I11+I12</f>
        <v>24.689999999999998</v>
      </c>
      <c r="J13" s="571">
        <f t="shared" si="0"/>
        <v>28.540000000000003</v>
      </c>
      <c r="K13" s="650">
        <f t="shared" si="0"/>
        <v>78.62</v>
      </c>
      <c r="L13" s="877">
        <f t="shared" si="0"/>
        <v>625.82000000000005</v>
      </c>
      <c r="M13" s="570">
        <f t="shared" si="0"/>
        <v>0.26</v>
      </c>
      <c r="N13" s="571">
        <f t="shared" si="0"/>
        <v>0.30000000000000004</v>
      </c>
      <c r="O13" s="571">
        <f t="shared" si="0"/>
        <v>24.639999999999993</v>
      </c>
      <c r="P13" s="571">
        <f t="shared" si="0"/>
        <v>121.6</v>
      </c>
      <c r="Q13" s="572">
        <f t="shared" si="0"/>
        <v>0.12000000000000001</v>
      </c>
      <c r="R13" s="574">
        <f t="shared" si="0"/>
        <v>100.25</v>
      </c>
      <c r="S13" s="571">
        <f t="shared" si="0"/>
        <v>348.67</v>
      </c>
      <c r="T13" s="571">
        <f t="shared" si="0"/>
        <v>89.91</v>
      </c>
      <c r="U13" s="571">
        <f t="shared" si="0"/>
        <v>8.1</v>
      </c>
      <c r="V13" s="571">
        <f t="shared" si="0"/>
        <v>1217.4399999999998</v>
      </c>
      <c r="W13" s="571">
        <f t="shared" si="0"/>
        <v>1.5600000000000001E-2</v>
      </c>
      <c r="X13" s="571">
        <f t="shared" si="0"/>
        <v>5.8999999999999999E-3</v>
      </c>
      <c r="Y13" s="650">
        <f t="shared" si="0"/>
        <v>0.13400000000000001</v>
      </c>
    </row>
    <row r="14" spans="2:25" s="470" customFormat="1" ht="37.5" customHeight="1">
      <c r="B14" s="617"/>
      <c r="C14" s="866" t="s">
        <v>55</v>
      </c>
      <c r="D14" s="533"/>
      <c r="E14" s="533"/>
      <c r="F14" s="654" t="s">
        <v>16</v>
      </c>
      <c r="G14" s="878">
        <f>G6+G9+G10+G11+G12</f>
        <v>540</v>
      </c>
      <c r="H14" s="846"/>
      <c r="I14" s="583">
        <f t="shared" ref="I14:Y14" si="1">I6+I9+I10+I11+I12</f>
        <v>22.849999999999998</v>
      </c>
      <c r="J14" s="580">
        <f t="shared" si="1"/>
        <v>34.81</v>
      </c>
      <c r="K14" s="584">
        <f t="shared" si="1"/>
        <v>72.989999999999995</v>
      </c>
      <c r="L14" s="879">
        <f t="shared" si="1"/>
        <v>653.95999999999992</v>
      </c>
      <c r="M14" s="579">
        <f t="shared" si="1"/>
        <v>0.6100000000000001</v>
      </c>
      <c r="N14" s="580">
        <f t="shared" si="1"/>
        <v>0.28000000000000003</v>
      </c>
      <c r="O14" s="580">
        <f t="shared" si="1"/>
        <v>19.579999999999998</v>
      </c>
      <c r="P14" s="580">
        <f t="shared" si="1"/>
        <v>100</v>
      </c>
      <c r="Q14" s="581">
        <f t="shared" si="1"/>
        <v>0.38</v>
      </c>
      <c r="R14" s="583">
        <f t="shared" si="1"/>
        <v>71.23</v>
      </c>
      <c r="S14" s="580">
        <f t="shared" si="1"/>
        <v>350.81</v>
      </c>
      <c r="T14" s="580">
        <f t="shared" si="1"/>
        <v>100.7</v>
      </c>
      <c r="U14" s="580">
        <f t="shared" si="1"/>
        <v>8.370000000000001</v>
      </c>
      <c r="V14" s="580">
        <f t="shared" si="1"/>
        <v>1309.3799999999999</v>
      </c>
      <c r="W14" s="580">
        <f t="shared" si="1"/>
        <v>1.022E-2</v>
      </c>
      <c r="X14" s="580">
        <f t="shared" si="1"/>
        <v>2.0729999999999998E-2</v>
      </c>
      <c r="Y14" s="584">
        <f t="shared" si="1"/>
        <v>5.2000000000000005E-2</v>
      </c>
    </row>
    <row r="15" spans="2:25" s="470" customFormat="1" ht="37.5" customHeight="1">
      <c r="B15" s="617"/>
      <c r="C15" s="855" t="s">
        <v>54</v>
      </c>
      <c r="D15" s="520"/>
      <c r="E15" s="520"/>
      <c r="F15" s="647" t="s">
        <v>17</v>
      </c>
      <c r="G15" s="618"/>
      <c r="H15" s="519"/>
      <c r="I15" s="880"/>
      <c r="J15" s="881"/>
      <c r="K15" s="882"/>
      <c r="L15" s="883">
        <f>L13/23.5</f>
        <v>26.630638297872341</v>
      </c>
      <c r="M15" s="884"/>
      <c r="N15" s="881"/>
      <c r="O15" s="881"/>
      <c r="P15" s="881"/>
      <c r="Q15" s="885"/>
      <c r="R15" s="880"/>
      <c r="S15" s="881"/>
      <c r="T15" s="881"/>
      <c r="U15" s="881"/>
      <c r="V15" s="881"/>
      <c r="W15" s="881"/>
      <c r="X15" s="881"/>
      <c r="Y15" s="882"/>
    </row>
    <row r="16" spans="2:25" s="470" customFormat="1" ht="37.5" customHeight="1" thickBot="1">
      <c r="B16" s="617"/>
      <c r="C16" s="886" t="s">
        <v>55</v>
      </c>
      <c r="D16" s="592"/>
      <c r="E16" s="592"/>
      <c r="F16" s="665" t="s">
        <v>17</v>
      </c>
      <c r="G16" s="664"/>
      <c r="H16" s="849"/>
      <c r="I16" s="666"/>
      <c r="J16" s="667"/>
      <c r="K16" s="668"/>
      <c r="L16" s="887">
        <f>L14/23.5</f>
        <v>27.828085106382975</v>
      </c>
      <c r="M16" s="888"/>
      <c r="N16" s="667"/>
      <c r="O16" s="667"/>
      <c r="P16" s="667"/>
      <c r="Q16" s="670"/>
      <c r="R16" s="666"/>
      <c r="S16" s="667"/>
      <c r="T16" s="667"/>
      <c r="U16" s="667"/>
      <c r="V16" s="667"/>
      <c r="W16" s="667"/>
      <c r="X16" s="667"/>
      <c r="Y16" s="668"/>
    </row>
    <row r="17" spans="2:15">
      <c r="B17" s="2"/>
      <c r="C17" s="2"/>
      <c r="D17" s="4"/>
      <c r="E17" s="2"/>
      <c r="F17" s="2"/>
      <c r="G17" s="2"/>
      <c r="H17" s="6"/>
      <c r="I17" s="7"/>
      <c r="J17" s="6"/>
      <c r="K17" s="2"/>
      <c r="L17" s="9"/>
      <c r="M17" s="2"/>
      <c r="N17" s="2"/>
      <c r="O17" s="2"/>
    </row>
    <row r="18" spans="2:15" ht="18.75">
      <c r="B18" s="344" t="s">
        <v>51</v>
      </c>
      <c r="C18" s="349"/>
      <c r="D18" s="349"/>
      <c r="E18" s="8"/>
      <c r="F18" s="20"/>
      <c r="G18" s="21"/>
      <c r="H18" s="8"/>
      <c r="I18" s="6"/>
      <c r="J18" s="8"/>
      <c r="K18" s="8"/>
    </row>
    <row r="19" spans="2:15" ht="18.75">
      <c r="B19" s="345" t="s">
        <v>52</v>
      </c>
      <c r="C19" s="350"/>
      <c r="D19" s="350"/>
      <c r="E19" s="8"/>
      <c r="F19" s="20"/>
      <c r="G19" s="21"/>
      <c r="H19" s="8"/>
      <c r="I19" s="8"/>
      <c r="J19" s="8"/>
      <c r="K19" s="8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2"/>
  <sheetViews>
    <sheetView zoomScale="60" zoomScaleNormal="60" workbookViewId="0">
      <selection activeCell="E21" sqref="E21"/>
    </sheetView>
  </sheetViews>
  <sheetFormatPr defaultRowHeight="15"/>
  <cols>
    <col min="2" max="2" width="20.28515625" customWidth="1"/>
    <col min="3" max="3" width="4.85546875" customWidth="1"/>
    <col min="4" max="4" width="20.28515625" style="5" customWidth="1"/>
    <col min="5" max="5" width="27.28515625" customWidth="1"/>
    <col min="6" max="6" width="56.7109375" customWidth="1"/>
    <col min="7" max="7" width="13.85546875" customWidth="1"/>
    <col min="8" max="8" width="10.855468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25" s="475" customFormat="1" ht="26.25">
      <c r="B2" s="471" t="s">
        <v>1</v>
      </c>
      <c r="C2" s="471"/>
      <c r="D2" s="472"/>
      <c r="E2" s="479">
        <v>44875</v>
      </c>
      <c r="F2" s="471"/>
      <c r="G2" s="473" t="s">
        <v>2</v>
      </c>
      <c r="H2" s="472">
        <v>4</v>
      </c>
      <c r="I2" s="474"/>
      <c r="L2" s="476"/>
      <c r="M2" s="477"/>
      <c r="N2" s="478"/>
    </row>
    <row r="3" spans="2:25" ht="15.75" thickBot="1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470" customFormat="1" ht="21.75" customHeight="1" thickBot="1">
      <c r="B4" s="485" t="s">
        <v>0</v>
      </c>
      <c r="C4" s="485"/>
      <c r="D4" s="487" t="s">
        <v>106</v>
      </c>
      <c r="E4" s="485" t="s">
        <v>33</v>
      </c>
      <c r="F4" s="487" t="s">
        <v>32</v>
      </c>
      <c r="G4" s="487" t="s">
        <v>21</v>
      </c>
      <c r="H4" s="487" t="s">
        <v>31</v>
      </c>
      <c r="I4" s="488" t="s">
        <v>18</v>
      </c>
      <c r="J4" s="489"/>
      <c r="K4" s="490"/>
      <c r="L4" s="486" t="s">
        <v>107</v>
      </c>
      <c r="M4" s="672" t="s">
        <v>19</v>
      </c>
      <c r="N4" s="745"/>
      <c r="O4" s="746"/>
      <c r="P4" s="746"/>
      <c r="Q4" s="747"/>
      <c r="R4" s="488" t="s">
        <v>20</v>
      </c>
      <c r="S4" s="786"/>
      <c r="T4" s="786"/>
      <c r="U4" s="786"/>
      <c r="V4" s="786"/>
      <c r="W4" s="786"/>
      <c r="X4" s="786"/>
      <c r="Y4" s="787"/>
    </row>
    <row r="5" spans="2:25" s="470" customFormat="1" ht="28.5" customHeight="1" thickBot="1">
      <c r="B5" s="497"/>
      <c r="C5" s="496"/>
      <c r="D5" s="497"/>
      <c r="E5" s="497"/>
      <c r="F5" s="497"/>
      <c r="G5" s="497"/>
      <c r="H5" s="497"/>
      <c r="I5" s="815" t="s">
        <v>22</v>
      </c>
      <c r="J5" s="500" t="s">
        <v>23</v>
      </c>
      <c r="K5" s="816" t="s">
        <v>24</v>
      </c>
      <c r="L5" s="601"/>
      <c r="M5" s="503" t="s">
        <v>25</v>
      </c>
      <c r="N5" s="503" t="s">
        <v>75</v>
      </c>
      <c r="O5" s="503" t="s">
        <v>26</v>
      </c>
      <c r="P5" s="504" t="s">
        <v>76</v>
      </c>
      <c r="Q5" s="503" t="s">
        <v>77</v>
      </c>
      <c r="R5" s="503" t="s">
        <v>27</v>
      </c>
      <c r="S5" s="503" t="s">
        <v>28</v>
      </c>
      <c r="T5" s="503" t="s">
        <v>29</v>
      </c>
      <c r="U5" s="503" t="s">
        <v>30</v>
      </c>
      <c r="V5" s="503" t="s">
        <v>78</v>
      </c>
      <c r="W5" s="503" t="s">
        <v>79</v>
      </c>
      <c r="X5" s="503" t="s">
        <v>80</v>
      </c>
      <c r="Y5" s="500" t="s">
        <v>81</v>
      </c>
    </row>
    <row r="6" spans="2:25" s="470" customFormat="1" ht="38.25" customHeight="1">
      <c r="B6" s="756" t="s">
        <v>4</v>
      </c>
      <c r="C6" s="608"/>
      <c r="D6" s="677">
        <v>137</v>
      </c>
      <c r="E6" s="678" t="s">
        <v>15</v>
      </c>
      <c r="F6" s="679" t="s">
        <v>110</v>
      </c>
      <c r="G6" s="680">
        <v>100</v>
      </c>
      <c r="H6" s="511"/>
      <c r="I6" s="512">
        <v>0.8</v>
      </c>
      <c r="J6" s="513">
        <v>0.2</v>
      </c>
      <c r="K6" s="514">
        <v>7.5</v>
      </c>
      <c r="L6" s="681">
        <v>38</v>
      </c>
      <c r="M6" s="516">
        <v>0.06</v>
      </c>
      <c r="N6" s="512">
        <v>0.03</v>
      </c>
      <c r="O6" s="513">
        <v>38</v>
      </c>
      <c r="P6" s="513">
        <v>10</v>
      </c>
      <c r="Q6" s="517">
        <v>0</v>
      </c>
      <c r="R6" s="516">
        <v>35</v>
      </c>
      <c r="S6" s="513">
        <v>17</v>
      </c>
      <c r="T6" s="513">
        <v>11</v>
      </c>
      <c r="U6" s="513">
        <v>0.1</v>
      </c>
      <c r="V6" s="513">
        <v>155</v>
      </c>
      <c r="W6" s="513">
        <v>2.9999999999999997E-4</v>
      </c>
      <c r="X6" s="513">
        <v>1E-4</v>
      </c>
      <c r="Y6" s="517">
        <v>0.15</v>
      </c>
    </row>
    <row r="7" spans="2:25" s="470" customFormat="1" ht="38.25" customHeight="1">
      <c r="B7" s="617"/>
      <c r="C7" s="561"/>
      <c r="D7" s="682">
        <v>145</v>
      </c>
      <c r="E7" s="545" t="s">
        <v>67</v>
      </c>
      <c r="F7" s="683" t="s">
        <v>114</v>
      </c>
      <c r="G7" s="549">
        <v>150</v>
      </c>
      <c r="H7" s="549"/>
      <c r="I7" s="550">
        <v>23.44</v>
      </c>
      <c r="J7" s="551">
        <v>11.52</v>
      </c>
      <c r="K7" s="552">
        <v>34.29</v>
      </c>
      <c r="L7" s="553">
        <v>337.46</v>
      </c>
      <c r="M7" s="554">
        <v>7.0000000000000007E-2</v>
      </c>
      <c r="N7" s="551">
        <v>0.32</v>
      </c>
      <c r="O7" s="551">
        <v>1.45</v>
      </c>
      <c r="P7" s="551">
        <v>60</v>
      </c>
      <c r="Q7" s="555">
        <v>0.27</v>
      </c>
      <c r="R7" s="550">
        <v>219.81</v>
      </c>
      <c r="S7" s="551">
        <v>262.55</v>
      </c>
      <c r="T7" s="551">
        <v>33</v>
      </c>
      <c r="U7" s="551">
        <v>1.27</v>
      </c>
      <c r="V7" s="551">
        <v>179.89</v>
      </c>
      <c r="W7" s="551">
        <v>8.6E-3</v>
      </c>
      <c r="X7" s="551">
        <v>2.7E-2</v>
      </c>
      <c r="Y7" s="555">
        <v>0.03</v>
      </c>
    </row>
    <row r="8" spans="2:25" s="470" customFormat="1" ht="38.25" customHeight="1">
      <c r="B8" s="622"/>
      <c r="C8" s="561"/>
      <c r="D8" s="682">
        <v>113</v>
      </c>
      <c r="E8" s="545" t="s">
        <v>3</v>
      </c>
      <c r="F8" s="683" t="s">
        <v>7</v>
      </c>
      <c r="G8" s="688">
        <v>200</v>
      </c>
      <c r="H8" s="549"/>
      <c r="I8" s="550">
        <v>0.2</v>
      </c>
      <c r="J8" s="551">
        <v>0</v>
      </c>
      <c r="K8" s="552">
        <v>11</v>
      </c>
      <c r="L8" s="553">
        <v>45.6</v>
      </c>
      <c r="M8" s="554">
        <v>0</v>
      </c>
      <c r="N8" s="551">
        <v>0</v>
      </c>
      <c r="O8" s="551">
        <v>2.6</v>
      </c>
      <c r="P8" s="551">
        <v>0</v>
      </c>
      <c r="Q8" s="555">
        <v>0</v>
      </c>
      <c r="R8" s="550">
        <v>15.64</v>
      </c>
      <c r="S8" s="551">
        <v>8.8000000000000007</v>
      </c>
      <c r="T8" s="551">
        <v>4.72</v>
      </c>
      <c r="U8" s="551">
        <v>0.8</v>
      </c>
      <c r="V8" s="551">
        <v>15.34</v>
      </c>
      <c r="W8" s="551">
        <v>0</v>
      </c>
      <c r="X8" s="551">
        <v>0</v>
      </c>
      <c r="Y8" s="555">
        <v>0</v>
      </c>
    </row>
    <row r="9" spans="2:25" s="470" customFormat="1" ht="38.25" customHeight="1">
      <c r="B9" s="622"/>
      <c r="C9" s="561"/>
      <c r="D9" s="687">
        <v>121</v>
      </c>
      <c r="E9" s="545" t="s">
        <v>10</v>
      </c>
      <c r="F9" s="683" t="s">
        <v>41</v>
      </c>
      <c r="G9" s="688">
        <v>30</v>
      </c>
      <c r="H9" s="549"/>
      <c r="I9" s="550">
        <v>2.16</v>
      </c>
      <c r="J9" s="551">
        <v>0.81</v>
      </c>
      <c r="K9" s="552">
        <v>14.73</v>
      </c>
      <c r="L9" s="553">
        <v>75.66</v>
      </c>
      <c r="M9" s="554">
        <v>0.04</v>
      </c>
      <c r="N9" s="551">
        <v>0.01</v>
      </c>
      <c r="O9" s="551">
        <v>0</v>
      </c>
      <c r="P9" s="551">
        <v>0</v>
      </c>
      <c r="Q9" s="555">
        <v>0</v>
      </c>
      <c r="R9" s="550">
        <v>7.5</v>
      </c>
      <c r="S9" s="551">
        <v>24.6</v>
      </c>
      <c r="T9" s="551">
        <v>9.9</v>
      </c>
      <c r="U9" s="551">
        <v>0.45</v>
      </c>
      <c r="V9" s="551">
        <v>27.6</v>
      </c>
      <c r="W9" s="551">
        <v>0</v>
      </c>
      <c r="X9" s="551">
        <v>0</v>
      </c>
      <c r="Y9" s="555">
        <v>0</v>
      </c>
    </row>
    <row r="10" spans="2:25" s="470" customFormat="1" ht="38.25" customHeight="1">
      <c r="B10" s="622"/>
      <c r="C10" s="561"/>
      <c r="D10" s="645">
        <v>120</v>
      </c>
      <c r="E10" s="721" t="s">
        <v>11</v>
      </c>
      <c r="F10" s="839" t="s">
        <v>39</v>
      </c>
      <c r="G10" s="721">
        <v>20</v>
      </c>
      <c r="H10" s="561"/>
      <c r="I10" s="563">
        <v>1.1399999999999999</v>
      </c>
      <c r="J10" s="564">
        <v>0.22</v>
      </c>
      <c r="K10" s="565">
        <v>7.44</v>
      </c>
      <c r="L10" s="889">
        <v>36.26</v>
      </c>
      <c r="M10" s="554">
        <v>0.02</v>
      </c>
      <c r="N10" s="551">
        <v>2.4E-2</v>
      </c>
      <c r="O10" s="551">
        <v>0.08</v>
      </c>
      <c r="P10" s="551">
        <v>0</v>
      </c>
      <c r="Q10" s="555">
        <v>0</v>
      </c>
      <c r="R10" s="550">
        <v>6.8</v>
      </c>
      <c r="S10" s="551">
        <v>24</v>
      </c>
      <c r="T10" s="551">
        <v>8.1999999999999993</v>
      </c>
      <c r="U10" s="551">
        <v>0.46</v>
      </c>
      <c r="V10" s="551">
        <v>73.5</v>
      </c>
      <c r="W10" s="551">
        <v>2E-3</v>
      </c>
      <c r="X10" s="551">
        <v>2E-3</v>
      </c>
      <c r="Y10" s="555">
        <v>1.2E-2</v>
      </c>
    </row>
    <row r="11" spans="2:25" s="470" customFormat="1" ht="33" customHeight="1">
      <c r="B11" s="622"/>
      <c r="C11" s="561"/>
      <c r="D11" s="645"/>
      <c r="E11" s="721"/>
      <c r="F11" s="691" t="s">
        <v>16</v>
      </c>
      <c r="G11" s="890">
        <f>SUM(G6:G10)</f>
        <v>500</v>
      </c>
      <c r="H11" s="561"/>
      <c r="I11" s="563">
        <f t="shared" ref="I11:Y11" si="0">SUM(I6:I10)</f>
        <v>27.740000000000002</v>
      </c>
      <c r="J11" s="564">
        <f t="shared" si="0"/>
        <v>12.75</v>
      </c>
      <c r="K11" s="565">
        <f t="shared" si="0"/>
        <v>74.959999999999994</v>
      </c>
      <c r="L11" s="790">
        <f>SUM(L6:L10)</f>
        <v>532.98</v>
      </c>
      <c r="M11" s="567">
        <f t="shared" si="0"/>
        <v>0.19</v>
      </c>
      <c r="N11" s="564">
        <f t="shared" si="0"/>
        <v>0.38400000000000001</v>
      </c>
      <c r="O11" s="564">
        <f t="shared" si="0"/>
        <v>42.13</v>
      </c>
      <c r="P11" s="564">
        <f t="shared" si="0"/>
        <v>70</v>
      </c>
      <c r="Q11" s="568">
        <f t="shared" si="0"/>
        <v>0.27</v>
      </c>
      <c r="R11" s="563">
        <f t="shared" si="0"/>
        <v>284.75</v>
      </c>
      <c r="S11" s="564">
        <f t="shared" si="0"/>
        <v>336.95000000000005</v>
      </c>
      <c r="T11" s="564">
        <f t="shared" si="0"/>
        <v>66.819999999999993</v>
      </c>
      <c r="U11" s="564">
        <f t="shared" si="0"/>
        <v>3.08</v>
      </c>
      <c r="V11" s="564">
        <f t="shared" si="0"/>
        <v>451.33</v>
      </c>
      <c r="W11" s="564">
        <f t="shared" si="0"/>
        <v>1.09E-2</v>
      </c>
      <c r="X11" s="564">
        <f t="shared" si="0"/>
        <v>2.9100000000000001E-2</v>
      </c>
      <c r="Y11" s="555">
        <f t="shared" si="0"/>
        <v>0.192</v>
      </c>
    </row>
    <row r="12" spans="2:25" s="470" customFormat="1" ht="38.25" customHeight="1" thickBot="1">
      <c r="B12" s="662"/>
      <c r="C12" s="891"/>
      <c r="D12" s="892"/>
      <c r="E12" s="893"/>
      <c r="F12" s="705" t="s">
        <v>17</v>
      </c>
      <c r="G12" s="893"/>
      <c r="H12" s="894"/>
      <c r="I12" s="895"/>
      <c r="J12" s="896"/>
      <c r="K12" s="897"/>
      <c r="L12" s="898">
        <f>L11/23.5</f>
        <v>22.68</v>
      </c>
      <c r="M12" s="899"/>
      <c r="N12" s="896"/>
      <c r="O12" s="896"/>
      <c r="P12" s="896"/>
      <c r="Q12" s="900"/>
      <c r="R12" s="895"/>
      <c r="S12" s="896"/>
      <c r="T12" s="896"/>
      <c r="U12" s="896"/>
      <c r="V12" s="896"/>
      <c r="W12" s="896"/>
      <c r="X12" s="896"/>
      <c r="Y12" s="901"/>
    </row>
    <row r="13" spans="2:25">
      <c r="B13" s="6"/>
      <c r="C13" s="6"/>
      <c r="D13" s="24"/>
      <c r="E13" s="2"/>
      <c r="F13" s="2"/>
      <c r="G13" s="2"/>
      <c r="H13" s="6"/>
      <c r="I13" s="7"/>
      <c r="J13" s="6"/>
      <c r="K13" s="2"/>
      <c r="L13" s="9"/>
      <c r="M13" s="2"/>
      <c r="N13" s="2"/>
      <c r="O13" s="2"/>
    </row>
    <row r="14" spans="2:25" ht="18.75">
      <c r="E14" s="8"/>
      <c r="F14" s="20"/>
      <c r="G14" s="21"/>
      <c r="H14" s="8"/>
      <c r="I14" s="8"/>
      <c r="J14" s="8"/>
      <c r="K14" s="8"/>
    </row>
    <row r="15" spans="2:25" ht="18.75">
      <c r="E15" s="8"/>
      <c r="F15" s="20"/>
      <c r="G15" s="21"/>
      <c r="H15" s="8"/>
      <c r="I15" s="8"/>
      <c r="J15" s="8"/>
      <c r="K15" s="8"/>
    </row>
    <row r="16" spans="2:25">
      <c r="E16" s="8"/>
      <c r="F16" s="8"/>
      <c r="G16" s="8"/>
      <c r="H16" s="8"/>
      <c r="I16" s="8"/>
      <c r="J16" s="8"/>
      <c r="K16" s="8"/>
    </row>
    <row r="17" spans="5:11">
      <c r="E17" s="8"/>
      <c r="F17" s="8"/>
      <c r="G17" s="8"/>
      <c r="H17" s="8"/>
      <c r="I17" s="8"/>
      <c r="J17" s="8"/>
      <c r="K17" s="8"/>
    </row>
    <row r="18" spans="5:11">
      <c r="E18" s="8"/>
      <c r="F18" s="8"/>
      <c r="G18" s="8"/>
      <c r="H18" s="8"/>
      <c r="I18" s="8"/>
      <c r="J18" s="8"/>
      <c r="K18" s="8"/>
    </row>
    <row r="19" spans="5:11">
      <c r="E19" s="8"/>
      <c r="F19" s="8"/>
      <c r="G19" s="8"/>
      <c r="H19" s="8"/>
      <c r="I19" s="8"/>
      <c r="J19" s="8"/>
      <c r="K19" s="8"/>
    </row>
    <row r="20" spans="5:11">
      <c r="E20" s="8"/>
      <c r="F20" s="8"/>
      <c r="G20" s="8"/>
      <c r="H20" s="8"/>
      <c r="I20" s="8"/>
      <c r="J20" s="8"/>
      <c r="K20" s="8"/>
    </row>
    <row r="21" spans="5:11">
      <c r="E21" s="8"/>
      <c r="F21" s="8"/>
      <c r="G21" s="8"/>
      <c r="H21" s="8"/>
      <c r="I21" s="8"/>
      <c r="J21" s="8"/>
      <c r="K21" s="8"/>
    </row>
    <row r="22" spans="5:11">
      <c r="E22" s="8"/>
      <c r="F22" s="8"/>
      <c r="G22" s="8"/>
      <c r="H22" s="8"/>
      <c r="I22" s="8"/>
      <c r="J22" s="8"/>
      <c r="K22" s="8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5"/>
  <sheetViews>
    <sheetView zoomScale="60" zoomScaleNormal="60" workbookViewId="0">
      <selection activeCell="F18" sqref="F18"/>
    </sheetView>
  </sheetViews>
  <sheetFormatPr defaultRowHeight="15"/>
  <cols>
    <col min="2" max="2" width="16.85546875" customWidth="1"/>
    <col min="3" max="3" width="7.28515625" customWidth="1"/>
    <col min="4" max="4" width="21.85546875" style="5" customWidth="1"/>
    <col min="5" max="5" width="23.425781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5" s="475" customFormat="1" ht="26.25">
      <c r="B2" s="471" t="s">
        <v>1</v>
      </c>
      <c r="C2" s="471"/>
      <c r="D2" s="472"/>
      <c r="E2" s="479">
        <v>44876</v>
      </c>
      <c r="F2" s="471"/>
      <c r="G2" s="473" t="s">
        <v>2</v>
      </c>
      <c r="H2" s="472">
        <v>5</v>
      </c>
      <c r="I2" s="474"/>
      <c r="L2" s="476"/>
      <c r="M2" s="477"/>
      <c r="N2" s="478"/>
    </row>
    <row r="3" spans="2:25" ht="15.75" thickBot="1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470" customFormat="1" ht="21.75" customHeight="1" thickBot="1">
      <c r="B4" s="485" t="s">
        <v>0</v>
      </c>
      <c r="C4" s="485"/>
      <c r="D4" s="487" t="s">
        <v>106</v>
      </c>
      <c r="E4" s="485" t="s">
        <v>33</v>
      </c>
      <c r="F4" s="487" t="s">
        <v>32</v>
      </c>
      <c r="G4" s="487" t="s">
        <v>21</v>
      </c>
      <c r="H4" s="487" t="s">
        <v>31</v>
      </c>
      <c r="I4" s="488" t="s">
        <v>18</v>
      </c>
      <c r="J4" s="786"/>
      <c r="K4" s="787"/>
      <c r="L4" s="486" t="s">
        <v>107</v>
      </c>
      <c r="M4" s="491" t="s">
        <v>19</v>
      </c>
      <c r="N4" s="492"/>
      <c r="O4" s="493"/>
      <c r="P4" s="493"/>
      <c r="Q4" s="494"/>
      <c r="R4" s="491" t="s">
        <v>20</v>
      </c>
      <c r="S4" s="492"/>
      <c r="T4" s="492"/>
      <c r="U4" s="492"/>
      <c r="V4" s="492"/>
      <c r="W4" s="492"/>
      <c r="X4" s="492"/>
      <c r="Y4" s="495"/>
    </row>
    <row r="5" spans="2:25" s="470" customFormat="1" ht="48.75" customHeight="1" thickBot="1">
      <c r="B5" s="497"/>
      <c r="C5" s="496"/>
      <c r="D5" s="496"/>
      <c r="E5" s="496"/>
      <c r="F5" s="496"/>
      <c r="G5" s="496"/>
      <c r="H5" s="496"/>
      <c r="I5" s="854" t="s">
        <v>22</v>
      </c>
      <c r="J5" s="505" t="s">
        <v>23</v>
      </c>
      <c r="K5" s="854" t="s">
        <v>24</v>
      </c>
      <c r="L5" s="498"/>
      <c r="M5" s="503" t="s">
        <v>25</v>
      </c>
      <c r="N5" s="751" t="s">
        <v>75</v>
      </c>
      <c r="O5" s="751" t="s">
        <v>26</v>
      </c>
      <c r="P5" s="902" t="s">
        <v>76</v>
      </c>
      <c r="Q5" s="903" t="s">
        <v>77</v>
      </c>
      <c r="R5" s="503" t="s">
        <v>27</v>
      </c>
      <c r="S5" s="751" t="s">
        <v>28</v>
      </c>
      <c r="T5" s="751" t="s">
        <v>29</v>
      </c>
      <c r="U5" s="751" t="s">
        <v>30</v>
      </c>
      <c r="V5" s="751" t="s">
        <v>78</v>
      </c>
      <c r="W5" s="751" t="s">
        <v>79</v>
      </c>
      <c r="X5" s="751" t="s">
        <v>80</v>
      </c>
      <c r="Y5" s="904" t="s">
        <v>81</v>
      </c>
    </row>
    <row r="6" spans="2:25" s="470" customFormat="1" ht="28.5" customHeight="1">
      <c r="B6" s="905" t="s">
        <v>4</v>
      </c>
      <c r="C6" s="608"/>
      <c r="D6" s="677" t="s">
        <v>97</v>
      </c>
      <c r="E6" s="511" t="s">
        <v>13</v>
      </c>
      <c r="F6" s="906" t="s">
        <v>98</v>
      </c>
      <c r="G6" s="511">
        <v>250</v>
      </c>
      <c r="H6" s="678"/>
      <c r="I6" s="516">
        <v>0</v>
      </c>
      <c r="J6" s="513">
        <v>0</v>
      </c>
      <c r="K6" s="517">
        <v>37.5</v>
      </c>
      <c r="L6" s="758">
        <v>150</v>
      </c>
      <c r="M6" s="516"/>
      <c r="N6" s="512"/>
      <c r="O6" s="513"/>
      <c r="P6" s="513"/>
      <c r="Q6" s="517"/>
      <c r="R6" s="516"/>
      <c r="S6" s="513"/>
      <c r="T6" s="513"/>
      <c r="U6" s="513"/>
      <c r="V6" s="513"/>
      <c r="W6" s="513"/>
      <c r="X6" s="513"/>
      <c r="Y6" s="517"/>
    </row>
    <row r="7" spans="2:25" s="470" customFormat="1" ht="39" customHeight="1">
      <c r="B7" s="907"/>
      <c r="C7" s="908"/>
      <c r="D7" s="546">
        <v>78</v>
      </c>
      <c r="E7" s="908" t="s">
        <v>6</v>
      </c>
      <c r="F7" s="909" t="s">
        <v>69</v>
      </c>
      <c r="G7" s="763">
        <v>90</v>
      </c>
      <c r="H7" s="546"/>
      <c r="I7" s="567">
        <v>14.85</v>
      </c>
      <c r="J7" s="564">
        <v>13.32</v>
      </c>
      <c r="K7" s="565">
        <v>5.94</v>
      </c>
      <c r="L7" s="724">
        <v>202.68</v>
      </c>
      <c r="M7" s="563">
        <v>0.06</v>
      </c>
      <c r="N7" s="564">
        <v>0.11</v>
      </c>
      <c r="O7" s="564">
        <v>3.83</v>
      </c>
      <c r="P7" s="564">
        <v>19.5</v>
      </c>
      <c r="Q7" s="565">
        <v>0</v>
      </c>
      <c r="R7" s="567">
        <v>20.58</v>
      </c>
      <c r="S7" s="564">
        <v>74.39</v>
      </c>
      <c r="T7" s="564">
        <v>22.98</v>
      </c>
      <c r="U7" s="564">
        <v>0.95</v>
      </c>
      <c r="V7" s="564">
        <v>204</v>
      </c>
      <c r="W7" s="564">
        <v>3.5999999999999999E-3</v>
      </c>
      <c r="X7" s="564">
        <v>8.9999999999999998E-4</v>
      </c>
      <c r="Y7" s="555">
        <v>0.9</v>
      </c>
    </row>
    <row r="8" spans="2:25" s="470" customFormat="1" ht="39" customHeight="1">
      <c r="B8" s="910"/>
      <c r="C8" s="911"/>
      <c r="D8" s="836">
        <v>65</v>
      </c>
      <c r="E8" s="912" t="s">
        <v>50</v>
      </c>
      <c r="F8" s="913" t="s">
        <v>43</v>
      </c>
      <c r="G8" s="836">
        <v>150</v>
      </c>
      <c r="H8" s="836"/>
      <c r="I8" s="914">
        <v>6.45</v>
      </c>
      <c r="J8" s="915">
        <v>4.05</v>
      </c>
      <c r="K8" s="916">
        <v>40.200000000000003</v>
      </c>
      <c r="L8" s="917">
        <v>223.65</v>
      </c>
      <c r="M8" s="918">
        <v>0.08</v>
      </c>
      <c r="N8" s="915">
        <v>0.02</v>
      </c>
      <c r="O8" s="915">
        <v>0</v>
      </c>
      <c r="P8" s="915">
        <v>30</v>
      </c>
      <c r="Q8" s="916">
        <v>0.11</v>
      </c>
      <c r="R8" s="914">
        <v>13.05</v>
      </c>
      <c r="S8" s="915">
        <v>58.34</v>
      </c>
      <c r="T8" s="915">
        <v>22.53</v>
      </c>
      <c r="U8" s="915">
        <v>1.25</v>
      </c>
      <c r="V8" s="915">
        <v>1.1000000000000001</v>
      </c>
      <c r="W8" s="915">
        <v>0</v>
      </c>
      <c r="X8" s="915">
        <v>0</v>
      </c>
      <c r="Y8" s="555">
        <v>0</v>
      </c>
    </row>
    <row r="9" spans="2:25" s="470" customFormat="1" ht="39" customHeight="1">
      <c r="B9" s="910"/>
      <c r="C9" s="911"/>
      <c r="D9" s="546">
        <v>160</v>
      </c>
      <c r="E9" s="912" t="s">
        <v>49</v>
      </c>
      <c r="F9" s="919" t="s">
        <v>71</v>
      </c>
      <c r="G9" s="920">
        <v>200</v>
      </c>
      <c r="H9" s="836"/>
      <c r="I9" s="567">
        <v>0.4</v>
      </c>
      <c r="J9" s="564">
        <v>0.6</v>
      </c>
      <c r="K9" s="565">
        <v>17.8</v>
      </c>
      <c r="L9" s="724">
        <v>78.599999999999994</v>
      </c>
      <c r="M9" s="563">
        <v>0</v>
      </c>
      <c r="N9" s="564">
        <v>0</v>
      </c>
      <c r="O9" s="564">
        <v>48</v>
      </c>
      <c r="P9" s="564">
        <v>0</v>
      </c>
      <c r="Q9" s="565">
        <v>0</v>
      </c>
      <c r="R9" s="567">
        <v>4.01</v>
      </c>
      <c r="S9" s="564">
        <v>9.17</v>
      </c>
      <c r="T9" s="564">
        <v>1.33</v>
      </c>
      <c r="U9" s="564">
        <v>0.37</v>
      </c>
      <c r="V9" s="564">
        <v>9.3000000000000007</v>
      </c>
      <c r="W9" s="564">
        <v>0</v>
      </c>
      <c r="X9" s="564">
        <v>0</v>
      </c>
      <c r="Y9" s="568">
        <v>0</v>
      </c>
    </row>
    <row r="10" spans="2:25" s="470" customFormat="1" ht="39" customHeight="1">
      <c r="B10" s="910"/>
      <c r="C10" s="911"/>
      <c r="D10" s="875">
        <v>119</v>
      </c>
      <c r="E10" s="911" t="s">
        <v>10</v>
      </c>
      <c r="F10" s="911" t="s">
        <v>44</v>
      </c>
      <c r="G10" s="921">
        <v>20</v>
      </c>
      <c r="H10" s="640"/>
      <c r="I10" s="567">
        <v>1.4</v>
      </c>
      <c r="J10" s="564">
        <v>0.14000000000000001</v>
      </c>
      <c r="K10" s="565">
        <v>8.8000000000000007</v>
      </c>
      <c r="L10" s="724">
        <v>48</v>
      </c>
      <c r="M10" s="563">
        <v>0.02</v>
      </c>
      <c r="N10" s="564">
        <v>6.0000000000000001E-3</v>
      </c>
      <c r="O10" s="564">
        <v>0</v>
      </c>
      <c r="P10" s="564">
        <v>0</v>
      </c>
      <c r="Q10" s="565">
        <v>0</v>
      </c>
      <c r="R10" s="567">
        <v>7.4</v>
      </c>
      <c r="S10" s="564">
        <v>43.6</v>
      </c>
      <c r="T10" s="564">
        <v>13</v>
      </c>
      <c r="U10" s="564">
        <v>0.56000000000000005</v>
      </c>
      <c r="V10" s="564">
        <v>18.600000000000001</v>
      </c>
      <c r="W10" s="564">
        <v>5.9999999999999995E-4</v>
      </c>
      <c r="X10" s="564">
        <v>1E-3</v>
      </c>
      <c r="Y10" s="568">
        <v>0</v>
      </c>
    </row>
    <row r="11" spans="2:25" s="470" customFormat="1" ht="39" customHeight="1">
      <c r="B11" s="910"/>
      <c r="C11" s="911"/>
      <c r="D11" s="640">
        <v>120</v>
      </c>
      <c r="E11" s="911" t="s">
        <v>11</v>
      </c>
      <c r="F11" s="911" t="s">
        <v>39</v>
      </c>
      <c r="G11" s="640">
        <v>20</v>
      </c>
      <c r="H11" s="640"/>
      <c r="I11" s="567">
        <v>1.1399999999999999</v>
      </c>
      <c r="J11" s="564">
        <v>0.22</v>
      </c>
      <c r="K11" s="565">
        <v>7.44</v>
      </c>
      <c r="L11" s="876">
        <v>36.26</v>
      </c>
      <c r="M11" s="550">
        <v>0.02</v>
      </c>
      <c r="N11" s="551">
        <v>2.4E-2</v>
      </c>
      <c r="O11" s="551">
        <v>0.08</v>
      </c>
      <c r="P11" s="551">
        <v>0</v>
      </c>
      <c r="Q11" s="552">
        <v>0</v>
      </c>
      <c r="R11" s="554">
        <v>6.8</v>
      </c>
      <c r="S11" s="551">
        <v>24</v>
      </c>
      <c r="T11" s="551">
        <v>8.1999999999999993</v>
      </c>
      <c r="U11" s="551">
        <v>0.46</v>
      </c>
      <c r="V11" s="551">
        <v>73.5</v>
      </c>
      <c r="W11" s="551">
        <v>2E-3</v>
      </c>
      <c r="X11" s="551">
        <v>2E-3</v>
      </c>
      <c r="Y11" s="555">
        <v>1.2E-2</v>
      </c>
    </row>
    <row r="12" spans="2:25" s="470" customFormat="1" ht="39" customHeight="1">
      <c r="B12" s="907"/>
      <c r="C12" s="922"/>
      <c r="D12" s="546"/>
      <c r="E12" s="908"/>
      <c r="F12" s="923" t="s">
        <v>16</v>
      </c>
      <c r="G12" s="924">
        <f>G6+G7+G8+G9+G10+G11</f>
        <v>730</v>
      </c>
      <c r="H12" s="546"/>
      <c r="I12" s="554">
        <f t="shared" ref="I12:Y12" si="0">I6+I7+I8+I9+I10+I11</f>
        <v>24.24</v>
      </c>
      <c r="J12" s="551">
        <f t="shared" si="0"/>
        <v>18.330000000000002</v>
      </c>
      <c r="K12" s="552">
        <f t="shared" si="0"/>
        <v>117.67999999999999</v>
      </c>
      <c r="L12" s="697">
        <f t="shared" si="0"/>
        <v>739.19</v>
      </c>
      <c r="M12" s="550">
        <f t="shared" si="0"/>
        <v>0.18</v>
      </c>
      <c r="N12" s="551">
        <f t="shared" si="0"/>
        <v>0.16</v>
      </c>
      <c r="O12" s="551">
        <f t="shared" si="0"/>
        <v>51.91</v>
      </c>
      <c r="P12" s="551">
        <f t="shared" si="0"/>
        <v>49.5</v>
      </c>
      <c r="Q12" s="552">
        <f t="shared" si="0"/>
        <v>0.11</v>
      </c>
      <c r="R12" s="554">
        <f t="shared" si="0"/>
        <v>51.839999999999989</v>
      </c>
      <c r="S12" s="551">
        <f t="shared" si="0"/>
        <v>209.5</v>
      </c>
      <c r="T12" s="551">
        <f t="shared" si="0"/>
        <v>68.040000000000006</v>
      </c>
      <c r="U12" s="551">
        <f t="shared" si="0"/>
        <v>3.5900000000000003</v>
      </c>
      <c r="V12" s="551">
        <f t="shared" si="0"/>
        <v>306.5</v>
      </c>
      <c r="W12" s="551">
        <f t="shared" si="0"/>
        <v>6.1999999999999998E-3</v>
      </c>
      <c r="X12" s="551">
        <f t="shared" si="0"/>
        <v>3.8999999999999998E-3</v>
      </c>
      <c r="Y12" s="555">
        <f t="shared" si="0"/>
        <v>0.91200000000000003</v>
      </c>
    </row>
    <row r="13" spans="2:25" s="470" customFormat="1" ht="39" customHeight="1" thickBot="1">
      <c r="B13" s="907"/>
      <c r="C13" s="925"/>
      <c r="D13" s="704"/>
      <c r="E13" s="926"/>
      <c r="F13" s="927" t="s">
        <v>17</v>
      </c>
      <c r="G13" s="704"/>
      <c r="H13" s="704"/>
      <c r="I13" s="707"/>
      <c r="J13" s="708"/>
      <c r="K13" s="709"/>
      <c r="L13" s="710">
        <f>L12/23.5</f>
        <v>31.454893617021281</v>
      </c>
      <c r="M13" s="712"/>
      <c r="N13" s="708"/>
      <c r="O13" s="708"/>
      <c r="P13" s="708"/>
      <c r="Q13" s="709"/>
      <c r="R13" s="707"/>
      <c r="S13" s="708"/>
      <c r="T13" s="708"/>
      <c r="U13" s="708"/>
      <c r="V13" s="708"/>
      <c r="W13" s="708"/>
      <c r="X13" s="708"/>
      <c r="Y13" s="713"/>
    </row>
    <row r="14" spans="2:25">
      <c r="B14" s="2"/>
      <c r="C14" s="2"/>
      <c r="D14" s="4"/>
      <c r="E14" s="2"/>
      <c r="F14" s="2"/>
      <c r="G14" s="2"/>
      <c r="H14" s="6"/>
      <c r="I14" s="7"/>
      <c r="J14" s="6"/>
      <c r="K14" s="2"/>
      <c r="L14" s="9"/>
      <c r="M14" s="2"/>
      <c r="N14" s="2"/>
      <c r="O14" s="2"/>
    </row>
    <row r="22" spans="5:11">
      <c r="E22" s="8"/>
      <c r="F22" s="8"/>
      <c r="G22" s="8"/>
      <c r="H22" s="8"/>
      <c r="I22" s="8"/>
      <c r="J22" s="8"/>
      <c r="K22" s="8"/>
    </row>
    <row r="23" spans="5:11">
      <c r="E23" s="8"/>
      <c r="F23" s="8"/>
      <c r="G23" s="8"/>
      <c r="H23" s="8"/>
      <c r="I23" s="8"/>
      <c r="J23" s="8"/>
      <c r="K23" s="8"/>
    </row>
    <row r="24" spans="5:11">
      <c r="E24" s="8"/>
      <c r="F24" s="8"/>
      <c r="G24" s="8"/>
      <c r="H24" s="8"/>
      <c r="I24" s="8"/>
      <c r="J24" s="8"/>
      <c r="K24" s="8"/>
    </row>
    <row r="25" spans="5:11">
      <c r="E25" s="8"/>
      <c r="F25" s="8"/>
      <c r="G25" s="8"/>
      <c r="H25" s="8"/>
      <c r="I25" s="8"/>
      <c r="J25" s="8"/>
      <c r="K25" s="8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3"/>
  <sheetViews>
    <sheetView zoomScale="60" zoomScaleNormal="60" workbookViewId="0">
      <selection activeCell="F36" sqref="F36"/>
    </sheetView>
  </sheetViews>
  <sheetFormatPr defaultRowHeight="15"/>
  <cols>
    <col min="2" max="2" width="16.85546875" customWidth="1"/>
    <col min="3" max="3" width="5.85546875" customWidth="1"/>
    <col min="4" max="4" width="15.7109375" style="5" customWidth="1"/>
    <col min="5" max="5" width="23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2.85546875" customWidth="1"/>
    <col min="13" max="13" width="11.28515625" customWidth="1"/>
    <col min="24" max="24" width="17.42578125" customWidth="1"/>
  </cols>
  <sheetData>
    <row r="2" spans="2:25" s="475" customFormat="1" ht="26.25">
      <c r="B2" s="471" t="s">
        <v>1</v>
      </c>
      <c r="C2" s="471"/>
      <c r="D2" s="472"/>
      <c r="E2" s="479">
        <v>44879</v>
      </c>
      <c r="F2" s="471"/>
      <c r="G2" s="473" t="s">
        <v>2</v>
      </c>
      <c r="H2" s="472">
        <v>6</v>
      </c>
      <c r="I2" s="474"/>
      <c r="L2" s="476"/>
      <c r="M2" s="477"/>
      <c r="N2" s="478"/>
    </row>
    <row r="3" spans="2:25" ht="15.75" thickBot="1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2" customFormat="1" ht="21.75" customHeight="1" thickBot="1">
      <c r="B4" s="445" t="s">
        <v>0</v>
      </c>
      <c r="C4" s="445"/>
      <c r="D4" s="448" t="s">
        <v>106</v>
      </c>
      <c r="E4" s="445" t="s">
        <v>33</v>
      </c>
      <c r="F4" s="447" t="s">
        <v>32</v>
      </c>
      <c r="G4" s="447" t="s">
        <v>21</v>
      </c>
      <c r="H4" s="447" t="s">
        <v>31</v>
      </c>
      <c r="I4" s="451" t="s">
        <v>18</v>
      </c>
      <c r="J4" s="452"/>
      <c r="K4" s="453"/>
      <c r="L4" s="448" t="s">
        <v>107</v>
      </c>
      <c r="M4" s="451" t="s">
        <v>19</v>
      </c>
      <c r="N4" s="454"/>
      <c r="O4" s="454"/>
      <c r="P4" s="454"/>
      <c r="Q4" s="455"/>
      <c r="R4" s="451" t="s">
        <v>20</v>
      </c>
      <c r="S4" s="454"/>
      <c r="T4" s="454"/>
      <c r="U4" s="454"/>
      <c r="V4" s="454"/>
      <c r="W4" s="454"/>
      <c r="X4" s="454"/>
      <c r="Y4" s="455"/>
    </row>
    <row r="5" spans="2:25" s="12" customFormat="1" ht="46.5" thickBot="1">
      <c r="B5" s="446"/>
      <c r="C5" s="446"/>
      <c r="D5" s="449"/>
      <c r="E5" s="446"/>
      <c r="F5" s="446"/>
      <c r="G5" s="446"/>
      <c r="H5" s="446"/>
      <c r="I5" s="279" t="s">
        <v>22</v>
      </c>
      <c r="J5" s="260" t="s">
        <v>23</v>
      </c>
      <c r="K5" s="332" t="s">
        <v>24</v>
      </c>
      <c r="L5" s="449"/>
      <c r="M5" s="272" t="s">
        <v>25</v>
      </c>
      <c r="N5" s="272" t="s">
        <v>75</v>
      </c>
      <c r="O5" s="272" t="s">
        <v>26</v>
      </c>
      <c r="P5" s="278" t="s">
        <v>76</v>
      </c>
      <c r="Q5" s="272" t="s">
        <v>77</v>
      </c>
      <c r="R5" s="272" t="s">
        <v>27</v>
      </c>
      <c r="S5" s="272" t="s">
        <v>28</v>
      </c>
      <c r="T5" s="272" t="s">
        <v>29</v>
      </c>
      <c r="U5" s="272" t="s">
        <v>30</v>
      </c>
      <c r="V5" s="272" t="s">
        <v>78</v>
      </c>
      <c r="W5" s="272" t="s">
        <v>79</v>
      </c>
      <c r="X5" s="272" t="s">
        <v>80</v>
      </c>
      <c r="Y5" s="328" t="s">
        <v>81</v>
      </c>
    </row>
    <row r="6" spans="2:25" s="12" customFormat="1" ht="19.5" customHeight="1">
      <c r="B6" s="346" t="s">
        <v>4</v>
      </c>
      <c r="C6" s="163"/>
      <c r="D6" s="216">
        <v>1</v>
      </c>
      <c r="E6" s="338" t="s">
        <v>15</v>
      </c>
      <c r="F6" s="208" t="s">
        <v>8</v>
      </c>
      <c r="G6" s="96">
        <v>15</v>
      </c>
      <c r="H6" s="342"/>
      <c r="I6" s="192">
        <v>3.48</v>
      </c>
      <c r="J6" s="40">
        <v>4.43</v>
      </c>
      <c r="K6" s="41">
        <v>0</v>
      </c>
      <c r="L6" s="250">
        <v>54.6</v>
      </c>
      <c r="M6" s="156">
        <v>0.01</v>
      </c>
      <c r="N6" s="32">
        <v>0.05</v>
      </c>
      <c r="O6" s="32">
        <v>0.1</v>
      </c>
      <c r="P6" s="32">
        <v>40</v>
      </c>
      <c r="Q6" s="35">
        <v>0.14000000000000001</v>
      </c>
      <c r="R6" s="156">
        <v>132</v>
      </c>
      <c r="S6" s="32">
        <v>75</v>
      </c>
      <c r="T6" s="32">
        <v>5.25</v>
      </c>
      <c r="U6" s="32">
        <v>0.15</v>
      </c>
      <c r="V6" s="32">
        <v>13.2</v>
      </c>
      <c r="W6" s="32">
        <v>0</v>
      </c>
      <c r="X6" s="32">
        <v>0</v>
      </c>
      <c r="Y6" s="33">
        <v>0</v>
      </c>
    </row>
    <row r="7" spans="2:25" s="12" customFormat="1" ht="26.25" customHeight="1">
      <c r="B7" s="347"/>
      <c r="C7" s="91"/>
      <c r="D7" s="295">
        <v>123</v>
      </c>
      <c r="E7" s="109" t="s">
        <v>48</v>
      </c>
      <c r="F7" s="99" t="s">
        <v>83</v>
      </c>
      <c r="G7" s="138">
        <v>205</v>
      </c>
      <c r="H7" s="68"/>
      <c r="I7" s="210">
        <v>7.17</v>
      </c>
      <c r="J7" s="63">
        <v>7.38</v>
      </c>
      <c r="K7" s="65">
        <v>35.049999999999997</v>
      </c>
      <c r="L7" s="251">
        <v>234.72</v>
      </c>
      <c r="M7" s="186">
        <v>0.08</v>
      </c>
      <c r="N7" s="22">
        <v>0.23</v>
      </c>
      <c r="O7" s="22">
        <v>0.88</v>
      </c>
      <c r="P7" s="22">
        <v>40</v>
      </c>
      <c r="Q7" s="304">
        <v>0.15</v>
      </c>
      <c r="R7" s="186">
        <v>188.96</v>
      </c>
      <c r="S7" s="22">
        <v>167.11</v>
      </c>
      <c r="T7" s="22">
        <v>29.71</v>
      </c>
      <c r="U7" s="22">
        <v>0.99</v>
      </c>
      <c r="V7" s="22">
        <v>248.91</v>
      </c>
      <c r="W7" s="22">
        <v>1.2999999999999999E-2</v>
      </c>
      <c r="X7" s="22">
        <v>8.0000000000000002E-3</v>
      </c>
      <c r="Y7" s="37">
        <v>0.03</v>
      </c>
    </row>
    <row r="8" spans="2:25" s="29" customFormat="1" ht="26.25" customHeight="1">
      <c r="B8" s="351"/>
      <c r="C8" s="124"/>
      <c r="D8" s="90">
        <v>114</v>
      </c>
      <c r="E8" s="82" t="s">
        <v>37</v>
      </c>
      <c r="F8" s="201" t="s">
        <v>42</v>
      </c>
      <c r="G8" s="114">
        <v>200</v>
      </c>
      <c r="H8" s="82"/>
      <c r="I8" s="145">
        <v>0.2</v>
      </c>
      <c r="J8" s="11">
        <v>0</v>
      </c>
      <c r="K8" s="34">
        <v>11</v>
      </c>
      <c r="L8" s="151">
        <v>44.8</v>
      </c>
      <c r="M8" s="145">
        <v>0</v>
      </c>
      <c r="N8" s="11">
        <v>0</v>
      </c>
      <c r="O8" s="11">
        <v>0.08</v>
      </c>
      <c r="P8" s="11">
        <v>0</v>
      </c>
      <c r="Q8" s="14">
        <v>0</v>
      </c>
      <c r="R8" s="145">
        <v>13.56</v>
      </c>
      <c r="S8" s="11">
        <v>7.66</v>
      </c>
      <c r="T8" s="11">
        <v>4.08</v>
      </c>
      <c r="U8" s="11">
        <v>0.8</v>
      </c>
      <c r="V8" s="11">
        <v>0.68</v>
      </c>
      <c r="W8" s="11">
        <v>0</v>
      </c>
      <c r="X8" s="11">
        <v>0</v>
      </c>
      <c r="Y8" s="34">
        <v>0</v>
      </c>
    </row>
    <row r="9" spans="2:25" s="29" customFormat="1" ht="26.25" customHeight="1">
      <c r="B9" s="351"/>
      <c r="C9" s="124"/>
      <c r="D9" s="90" t="s">
        <v>97</v>
      </c>
      <c r="E9" s="82" t="s">
        <v>13</v>
      </c>
      <c r="F9" s="201" t="s">
        <v>105</v>
      </c>
      <c r="G9" s="114">
        <v>200</v>
      </c>
      <c r="H9" s="82"/>
      <c r="I9" s="145">
        <v>5.4</v>
      </c>
      <c r="J9" s="11">
        <v>5</v>
      </c>
      <c r="K9" s="34">
        <v>20.6</v>
      </c>
      <c r="L9" s="151">
        <v>150</v>
      </c>
      <c r="M9" s="145"/>
      <c r="N9" s="11"/>
      <c r="O9" s="11"/>
      <c r="P9" s="11"/>
      <c r="Q9" s="14"/>
      <c r="R9" s="145"/>
      <c r="S9" s="11"/>
      <c r="T9" s="11"/>
      <c r="U9" s="11"/>
      <c r="V9" s="11"/>
      <c r="W9" s="11"/>
      <c r="X9" s="11"/>
      <c r="Y9" s="34"/>
    </row>
    <row r="10" spans="2:25" s="29" customFormat="1" ht="26.25" customHeight="1">
      <c r="B10" s="351"/>
      <c r="C10" s="124"/>
      <c r="D10" s="297">
        <v>121</v>
      </c>
      <c r="E10" s="109" t="s">
        <v>10</v>
      </c>
      <c r="F10" s="83" t="s">
        <v>41</v>
      </c>
      <c r="G10" s="85">
        <v>25</v>
      </c>
      <c r="H10" s="68"/>
      <c r="I10" s="166">
        <v>1.8</v>
      </c>
      <c r="J10" s="16">
        <v>0.68</v>
      </c>
      <c r="K10" s="38">
        <v>12.28</v>
      </c>
      <c r="L10" s="234">
        <v>63.05</v>
      </c>
      <c r="M10" s="166">
        <v>0.03</v>
      </c>
      <c r="N10" s="16">
        <v>8.0000000000000002E-3</v>
      </c>
      <c r="O10" s="16">
        <v>0</v>
      </c>
      <c r="P10" s="16">
        <v>0</v>
      </c>
      <c r="Q10" s="17">
        <v>0</v>
      </c>
      <c r="R10" s="166">
        <v>6.25</v>
      </c>
      <c r="S10" s="16">
        <v>20.5</v>
      </c>
      <c r="T10" s="16">
        <v>8.25</v>
      </c>
      <c r="U10" s="16">
        <v>0.38</v>
      </c>
      <c r="V10" s="16">
        <v>23</v>
      </c>
      <c r="W10" s="16">
        <v>0</v>
      </c>
      <c r="X10" s="16">
        <v>0</v>
      </c>
      <c r="Y10" s="38">
        <v>0</v>
      </c>
    </row>
    <row r="11" spans="2:25" s="29" customFormat="1" ht="23.25" customHeight="1">
      <c r="B11" s="351"/>
      <c r="C11" s="124"/>
      <c r="D11" s="295">
        <v>120</v>
      </c>
      <c r="E11" s="109" t="s">
        <v>11</v>
      </c>
      <c r="F11" s="83" t="s">
        <v>9</v>
      </c>
      <c r="G11" s="85">
        <v>20</v>
      </c>
      <c r="H11" s="68"/>
      <c r="I11" s="166">
        <v>1.1399999999999999</v>
      </c>
      <c r="J11" s="16">
        <v>0.22</v>
      </c>
      <c r="K11" s="38">
        <v>7.44</v>
      </c>
      <c r="L11" s="234">
        <v>36.26</v>
      </c>
      <c r="M11" s="166">
        <v>0.02</v>
      </c>
      <c r="N11" s="16">
        <v>2.4E-2</v>
      </c>
      <c r="O11" s="16">
        <v>0.08</v>
      </c>
      <c r="P11" s="16">
        <v>0</v>
      </c>
      <c r="Q11" s="17">
        <v>0</v>
      </c>
      <c r="R11" s="166">
        <v>6.8</v>
      </c>
      <c r="S11" s="16">
        <v>24</v>
      </c>
      <c r="T11" s="16">
        <v>8.1999999999999993</v>
      </c>
      <c r="U11" s="16">
        <v>0.46</v>
      </c>
      <c r="V11" s="16">
        <v>73.5</v>
      </c>
      <c r="W11" s="16">
        <v>2E-3</v>
      </c>
      <c r="X11" s="16">
        <v>2E-3</v>
      </c>
      <c r="Y11" s="38">
        <v>1.2E-2</v>
      </c>
    </row>
    <row r="12" spans="2:25" s="29" customFormat="1" ht="23.25" customHeight="1">
      <c r="B12" s="351"/>
      <c r="C12" s="124"/>
      <c r="D12" s="295"/>
      <c r="E12" s="109"/>
      <c r="F12" s="97" t="s">
        <v>16</v>
      </c>
      <c r="G12" s="159">
        <f>SUM(G6:G11)</f>
        <v>665</v>
      </c>
      <c r="H12" s="68"/>
      <c r="I12" s="123">
        <f>I6+I7+I8+I9+I10+I11</f>
        <v>19.190000000000001</v>
      </c>
      <c r="J12" s="27">
        <f t="shared" ref="J12:Y12" si="0">J6+J7+J8+J9+J10+J11</f>
        <v>17.709999999999997</v>
      </c>
      <c r="K12" s="56">
        <f t="shared" si="0"/>
        <v>86.37</v>
      </c>
      <c r="L12" s="207">
        <f t="shared" si="0"/>
        <v>583.42999999999995</v>
      </c>
      <c r="M12" s="123">
        <f t="shared" si="0"/>
        <v>0.13999999999999999</v>
      </c>
      <c r="N12" s="27">
        <f t="shared" si="0"/>
        <v>0.31200000000000006</v>
      </c>
      <c r="O12" s="27">
        <f t="shared" si="0"/>
        <v>1.1400000000000001</v>
      </c>
      <c r="P12" s="27">
        <f t="shared" si="0"/>
        <v>80</v>
      </c>
      <c r="Q12" s="157">
        <f t="shared" si="0"/>
        <v>0.29000000000000004</v>
      </c>
      <c r="R12" s="123">
        <f t="shared" si="0"/>
        <v>347.57000000000005</v>
      </c>
      <c r="S12" s="27">
        <f t="shared" si="0"/>
        <v>294.27</v>
      </c>
      <c r="T12" s="27">
        <f t="shared" si="0"/>
        <v>55.489999999999995</v>
      </c>
      <c r="U12" s="27">
        <f t="shared" si="0"/>
        <v>2.78</v>
      </c>
      <c r="V12" s="27">
        <f t="shared" si="0"/>
        <v>359.29</v>
      </c>
      <c r="W12" s="27">
        <f t="shared" si="0"/>
        <v>1.4999999999999999E-2</v>
      </c>
      <c r="X12" s="27">
        <f t="shared" si="0"/>
        <v>0.01</v>
      </c>
      <c r="Y12" s="56">
        <f t="shared" si="0"/>
        <v>4.1999999999999996E-2</v>
      </c>
    </row>
    <row r="13" spans="2:25" s="29" customFormat="1" ht="28.5" customHeight="1" thickBot="1">
      <c r="B13" s="351"/>
      <c r="C13" s="172"/>
      <c r="D13" s="295"/>
      <c r="E13" s="109"/>
      <c r="F13" s="98" t="s">
        <v>17</v>
      </c>
      <c r="G13" s="88"/>
      <c r="H13" s="68"/>
      <c r="I13" s="148"/>
      <c r="J13" s="94"/>
      <c r="K13" s="95"/>
      <c r="L13" s="188">
        <f>L12/23.5</f>
        <v>24.826808510638294</v>
      </c>
      <c r="M13" s="148"/>
      <c r="N13" s="397"/>
      <c r="O13" s="397"/>
      <c r="P13" s="397"/>
      <c r="Q13" s="398"/>
      <c r="R13" s="399"/>
      <c r="S13" s="397"/>
      <c r="T13" s="400"/>
      <c r="U13" s="397"/>
      <c r="V13" s="397"/>
      <c r="W13" s="397"/>
      <c r="X13" s="397"/>
      <c r="Y13" s="401"/>
    </row>
    <row r="14" spans="2:25">
      <c r="B14" s="2"/>
      <c r="C14" s="2"/>
      <c r="D14" s="4"/>
      <c r="E14" s="2"/>
      <c r="F14" s="2"/>
      <c r="G14" s="2"/>
      <c r="H14" s="6"/>
      <c r="I14" s="7"/>
      <c r="J14" s="6"/>
      <c r="K14" s="2"/>
      <c r="L14" s="9"/>
      <c r="M14" s="2"/>
      <c r="N14" s="2"/>
      <c r="O14" s="2"/>
    </row>
    <row r="15" spans="2:25" s="133" customFormat="1" ht="18.75">
      <c r="D15" s="167"/>
      <c r="E15" s="168"/>
      <c r="F15" s="169"/>
      <c r="G15" s="170"/>
      <c r="H15" s="168"/>
      <c r="I15" s="168"/>
      <c r="J15" s="168"/>
      <c r="K15" s="168"/>
    </row>
    <row r="16" spans="2:25" ht="18.75">
      <c r="E16" s="8"/>
      <c r="F16" s="20"/>
      <c r="G16" s="21"/>
      <c r="H16" s="8"/>
      <c r="I16" s="8"/>
      <c r="J16" s="8"/>
      <c r="K16" s="8"/>
    </row>
    <row r="17" spans="5:11">
      <c r="E17" s="8"/>
      <c r="F17" s="8"/>
      <c r="G17" s="8"/>
      <c r="H17" s="8"/>
      <c r="I17" s="8"/>
      <c r="J17" s="8"/>
      <c r="K17" s="8"/>
    </row>
    <row r="18" spans="5:11">
      <c r="E18" s="8"/>
      <c r="F18" s="8"/>
      <c r="G18" s="8"/>
      <c r="H18" s="8"/>
      <c r="I18" s="8"/>
      <c r="J18" s="8"/>
      <c r="K18" s="8"/>
    </row>
    <row r="19" spans="5:11">
      <c r="E19" s="8"/>
      <c r="F19" s="8"/>
      <c r="G19" s="8"/>
      <c r="H19" s="8"/>
      <c r="I19" s="8"/>
      <c r="J19" s="8"/>
      <c r="K19" s="8"/>
    </row>
    <row r="20" spans="5:11">
      <c r="E20" s="8"/>
      <c r="F20" s="8"/>
      <c r="G20" s="8"/>
      <c r="H20" s="8"/>
      <c r="I20" s="8"/>
      <c r="J20" s="8"/>
      <c r="K20" s="8"/>
    </row>
    <row r="21" spans="5:11">
      <c r="E21" s="8"/>
      <c r="F21" s="8"/>
      <c r="G21" s="8"/>
      <c r="H21" s="8"/>
      <c r="I21" s="8"/>
      <c r="J21" s="8"/>
      <c r="K21" s="8"/>
    </row>
    <row r="22" spans="5:11">
      <c r="E22" s="8"/>
      <c r="F22" s="8"/>
      <c r="G22" s="8"/>
      <c r="H22" s="8"/>
      <c r="I22" s="8"/>
      <c r="J22" s="8"/>
      <c r="K22" s="8"/>
    </row>
    <row r="23" spans="5:11">
      <c r="E23" s="8"/>
      <c r="F23" s="8"/>
      <c r="G23" s="8"/>
      <c r="H23" s="8"/>
      <c r="I23" s="8"/>
      <c r="J23" s="8"/>
      <c r="K23" s="8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:Y24"/>
  <sheetViews>
    <sheetView zoomScale="70" zoomScaleNormal="70" workbookViewId="0">
      <selection activeCell="F24" sqref="F24"/>
    </sheetView>
  </sheetViews>
  <sheetFormatPr defaultRowHeight="15"/>
  <cols>
    <col min="2" max="2" width="16.85546875" customWidth="1"/>
    <col min="3" max="3" width="4.85546875" style="5" customWidth="1"/>
    <col min="4" max="4" width="15.7109375" style="5" customWidth="1"/>
    <col min="5" max="5" width="23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</cols>
  <sheetData>
    <row r="2" spans="2:25" s="475" customFormat="1" ht="26.25">
      <c r="B2" s="471" t="s">
        <v>1</v>
      </c>
      <c r="C2" s="481"/>
      <c r="D2" s="472"/>
      <c r="E2" s="479">
        <v>44880</v>
      </c>
      <c r="F2" s="471"/>
      <c r="G2" s="473" t="s">
        <v>2</v>
      </c>
      <c r="H2" s="472">
        <v>7</v>
      </c>
      <c r="I2" s="474"/>
      <c r="L2" s="476"/>
      <c r="M2" s="477"/>
      <c r="N2" s="478"/>
    </row>
    <row r="3" spans="2:25" ht="15.75" thickBot="1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2" customFormat="1" ht="21.75" customHeight="1" thickBot="1">
      <c r="B4" s="445" t="s">
        <v>0</v>
      </c>
      <c r="C4" s="459"/>
      <c r="D4" s="448" t="s">
        <v>106</v>
      </c>
      <c r="E4" s="445" t="s">
        <v>33</v>
      </c>
      <c r="F4" s="447" t="s">
        <v>32</v>
      </c>
      <c r="G4" s="447" t="s">
        <v>21</v>
      </c>
      <c r="H4" s="447" t="s">
        <v>31</v>
      </c>
      <c r="I4" s="460" t="s">
        <v>18</v>
      </c>
      <c r="J4" s="461"/>
      <c r="K4" s="462"/>
      <c r="L4" s="448" t="s">
        <v>107</v>
      </c>
      <c r="M4" s="438" t="s">
        <v>19</v>
      </c>
      <c r="N4" s="439"/>
      <c r="O4" s="440"/>
      <c r="P4" s="440"/>
      <c r="Q4" s="440"/>
      <c r="R4" s="442" t="s">
        <v>20</v>
      </c>
      <c r="S4" s="443"/>
      <c r="T4" s="443"/>
      <c r="U4" s="443"/>
      <c r="V4" s="443"/>
      <c r="W4" s="443"/>
      <c r="X4" s="443"/>
      <c r="Y4" s="444"/>
    </row>
    <row r="5" spans="2:25" s="12" customFormat="1" ht="28.5" customHeight="1" thickBot="1">
      <c r="B5" s="446"/>
      <c r="C5" s="450"/>
      <c r="D5" s="449"/>
      <c r="E5" s="446"/>
      <c r="F5" s="446"/>
      <c r="G5" s="446"/>
      <c r="H5" s="446"/>
      <c r="I5" s="265" t="s">
        <v>22</v>
      </c>
      <c r="J5" s="260" t="s">
        <v>23</v>
      </c>
      <c r="K5" s="265" t="s">
        <v>24</v>
      </c>
      <c r="L5" s="449"/>
      <c r="M5" s="272" t="s">
        <v>25</v>
      </c>
      <c r="N5" s="272" t="s">
        <v>75</v>
      </c>
      <c r="O5" s="272" t="s">
        <v>26</v>
      </c>
      <c r="P5" s="278" t="s">
        <v>76</v>
      </c>
      <c r="Q5" s="325" t="s">
        <v>77</v>
      </c>
      <c r="R5" s="200" t="s">
        <v>27</v>
      </c>
      <c r="S5" s="200" t="s">
        <v>28</v>
      </c>
      <c r="T5" s="200" t="s">
        <v>29</v>
      </c>
      <c r="U5" s="200" t="s">
        <v>30</v>
      </c>
      <c r="V5" s="200" t="s">
        <v>78</v>
      </c>
      <c r="W5" s="200" t="s">
        <v>79</v>
      </c>
      <c r="X5" s="200" t="s">
        <v>80</v>
      </c>
      <c r="Y5" s="260" t="s">
        <v>81</v>
      </c>
    </row>
    <row r="6" spans="2:25" s="12" customFormat="1" ht="26.45" customHeight="1">
      <c r="B6" s="346" t="s">
        <v>4</v>
      </c>
      <c r="C6" s="402"/>
      <c r="D6" s="216">
        <v>24</v>
      </c>
      <c r="E6" s="179" t="s">
        <v>15</v>
      </c>
      <c r="F6" s="339" t="s">
        <v>72</v>
      </c>
      <c r="G6" s="89">
        <v>150</v>
      </c>
      <c r="H6" s="179"/>
      <c r="I6" s="156">
        <v>0.6</v>
      </c>
      <c r="J6" s="32">
        <v>0</v>
      </c>
      <c r="K6" s="33">
        <v>16.95</v>
      </c>
      <c r="L6" s="185">
        <v>69</v>
      </c>
      <c r="M6" s="156">
        <v>0.01</v>
      </c>
      <c r="N6" s="32">
        <v>0.03</v>
      </c>
      <c r="O6" s="32">
        <v>19.5</v>
      </c>
      <c r="P6" s="32">
        <v>0</v>
      </c>
      <c r="Q6" s="33">
        <v>0</v>
      </c>
      <c r="R6" s="39">
        <v>24</v>
      </c>
      <c r="S6" s="30">
        <v>16.5</v>
      </c>
      <c r="T6" s="30">
        <v>13.5</v>
      </c>
      <c r="U6" s="30">
        <v>3.3</v>
      </c>
      <c r="V6" s="30">
        <v>417</v>
      </c>
      <c r="W6" s="30">
        <v>3.0000000000000001E-3</v>
      </c>
      <c r="X6" s="30">
        <v>5.0000000000000001E-4</v>
      </c>
      <c r="Y6" s="136">
        <v>1.4999999999999999E-2</v>
      </c>
    </row>
    <row r="7" spans="2:25" s="12" customFormat="1" ht="36" customHeight="1">
      <c r="B7" s="351"/>
      <c r="C7" s="78"/>
      <c r="D7" s="295">
        <v>270</v>
      </c>
      <c r="E7" s="295" t="s">
        <v>6</v>
      </c>
      <c r="F7" s="203" t="s">
        <v>99</v>
      </c>
      <c r="G7" s="329">
        <v>90</v>
      </c>
      <c r="H7" s="109"/>
      <c r="I7" s="210">
        <v>24.03</v>
      </c>
      <c r="J7" s="63">
        <v>19.829999999999998</v>
      </c>
      <c r="K7" s="65">
        <v>1.61</v>
      </c>
      <c r="L7" s="251">
        <v>279.17</v>
      </c>
      <c r="M7" s="146">
        <v>0.09</v>
      </c>
      <c r="N7" s="10">
        <v>0.17</v>
      </c>
      <c r="O7" s="10">
        <v>1.85</v>
      </c>
      <c r="P7" s="10">
        <v>40</v>
      </c>
      <c r="Q7" s="19">
        <v>0.01</v>
      </c>
      <c r="R7" s="146">
        <v>23.61</v>
      </c>
      <c r="S7" s="10">
        <v>193.21</v>
      </c>
      <c r="T7" s="10">
        <v>24.96</v>
      </c>
      <c r="U7" s="10">
        <v>1.67</v>
      </c>
      <c r="V7" s="36">
        <v>300.75</v>
      </c>
      <c r="W7" s="60">
        <v>5.3800000000000002E-3</v>
      </c>
      <c r="X7" s="10">
        <v>2.9E-4</v>
      </c>
      <c r="Y7" s="36">
        <v>0.16</v>
      </c>
    </row>
    <row r="8" spans="2:25" s="12" customFormat="1" ht="26.25" customHeight="1">
      <c r="B8" s="351"/>
      <c r="C8" s="78"/>
      <c r="D8" s="85">
        <v>53</v>
      </c>
      <c r="E8" s="67" t="s">
        <v>50</v>
      </c>
      <c r="F8" s="187" t="s">
        <v>47</v>
      </c>
      <c r="G8" s="67">
        <v>150</v>
      </c>
      <c r="H8" s="86"/>
      <c r="I8" s="60">
        <v>3.3</v>
      </c>
      <c r="J8" s="10">
        <v>4.95</v>
      </c>
      <c r="K8" s="19">
        <v>32.25</v>
      </c>
      <c r="L8" s="87">
        <v>186.45</v>
      </c>
      <c r="M8" s="60">
        <v>0.03</v>
      </c>
      <c r="N8" s="60">
        <v>0.03</v>
      </c>
      <c r="O8" s="10">
        <v>0</v>
      </c>
      <c r="P8" s="10">
        <v>18.899999999999999</v>
      </c>
      <c r="Q8" s="19">
        <v>0.08</v>
      </c>
      <c r="R8" s="146">
        <v>4.95</v>
      </c>
      <c r="S8" s="10">
        <v>79.83</v>
      </c>
      <c r="T8" s="26">
        <v>26.52</v>
      </c>
      <c r="U8" s="10">
        <v>0.53</v>
      </c>
      <c r="V8" s="10">
        <v>0.52</v>
      </c>
      <c r="W8" s="10">
        <v>0</v>
      </c>
      <c r="X8" s="10">
        <v>8.0000000000000002E-3</v>
      </c>
      <c r="Y8" s="36">
        <v>2.7E-2</v>
      </c>
    </row>
    <row r="9" spans="2:25" s="29" customFormat="1" ht="33" customHeight="1">
      <c r="B9" s="351"/>
      <c r="C9" s="78"/>
      <c r="D9" s="295">
        <v>95</v>
      </c>
      <c r="E9" s="67" t="s">
        <v>13</v>
      </c>
      <c r="F9" s="213" t="s">
        <v>93</v>
      </c>
      <c r="G9" s="335">
        <v>200</v>
      </c>
      <c r="H9" s="108"/>
      <c r="I9" s="145">
        <v>0</v>
      </c>
      <c r="J9" s="11">
        <v>0</v>
      </c>
      <c r="K9" s="34">
        <v>20.2</v>
      </c>
      <c r="L9" s="151">
        <v>81.400000000000006</v>
      </c>
      <c r="M9" s="145">
        <v>0.1</v>
      </c>
      <c r="N9" s="11">
        <v>0.1</v>
      </c>
      <c r="O9" s="11">
        <v>3</v>
      </c>
      <c r="P9" s="11">
        <v>79.2</v>
      </c>
      <c r="Q9" s="34">
        <v>0.96</v>
      </c>
      <c r="R9" s="13">
        <v>0</v>
      </c>
      <c r="S9" s="11">
        <v>0</v>
      </c>
      <c r="T9" s="25">
        <v>0</v>
      </c>
      <c r="U9" s="11">
        <v>0</v>
      </c>
      <c r="V9" s="11">
        <v>0</v>
      </c>
      <c r="W9" s="11">
        <v>0</v>
      </c>
      <c r="X9" s="11">
        <v>0</v>
      </c>
      <c r="Y9" s="36">
        <v>0</v>
      </c>
    </row>
    <row r="10" spans="2:25" s="29" customFormat="1" ht="26.25" customHeight="1">
      <c r="B10" s="351"/>
      <c r="C10" s="78"/>
      <c r="D10" s="297">
        <v>119</v>
      </c>
      <c r="E10" s="84" t="s">
        <v>10</v>
      </c>
      <c r="F10" s="341" t="s">
        <v>44</v>
      </c>
      <c r="G10" s="114">
        <v>20</v>
      </c>
      <c r="H10" s="82"/>
      <c r="I10" s="145">
        <v>1.4</v>
      </c>
      <c r="J10" s="11">
        <v>0.14000000000000001</v>
      </c>
      <c r="K10" s="34">
        <v>8.8000000000000007</v>
      </c>
      <c r="L10" s="151">
        <v>48</v>
      </c>
      <c r="M10" s="145">
        <v>0.02</v>
      </c>
      <c r="N10" s="11">
        <v>6.0000000000000001E-3</v>
      </c>
      <c r="O10" s="11">
        <v>0</v>
      </c>
      <c r="P10" s="11">
        <v>0</v>
      </c>
      <c r="Q10" s="34">
        <v>0</v>
      </c>
      <c r="R10" s="13">
        <v>7.4</v>
      </c>
      <c r="S10" s="11">
        <v>43.6</v>
      </c>
      <c r="T10" s="11">
        <v>13</v>
      </c>
      <c r="U10" s="13">
        <v>0.56000000000000005</v>
      </c>
      <c r="V10" s="11">
        <v>18.600000000000001</v>
      </c>
      <c r="W10" s="11">
        <v>5.9999999999999995E-4</v>
      </c>
      <c r="X10" s="13">
        <v>1E-3</v>
      </c>
      <c r="Y10" s="34">
        <v>0</v>
      </c>
    </row>
    <row r="11" spans="2:25" s="29" customFormat="1" ht="23.25" customHeight="1">
      <c r="B11" s="351"/>
      <c r="C11" s="78"/>
      <c r="D11" s="295">
        <v>120</v>
      </c>
      <c r="E11" s="82" t="s">
        <v>11</v>
      </c>
      <c r="F11" s="341" t="s">
        <v>9</v>
      </c>
      <c r="G11" s="84">
        <v>20</v>
      </c>
      <c r="H11" s="82"/>
      <c r="I11" s="145">
        <v>1.1399999999999999</v>
      </c>
      <c r="J11" s="11">
        <v>0.22</v>
      </c>
      <c r="K11" s="34">
        <v>7.44</v>
      </c>
      <c r="L11" s="152">
        <v>36.26</v>
      </c>
      <c r="M11" s="166">
        <v>0.02</v>
      </c>
      <c r="N11" s="16">
        <v>2.4E-2</v>
      </c>
      <c r="O11" s="16">
        <v>0.08</v>
      </c>
      <c r="P11" s="16">
        <v>0</v>
      </c>
      <c r="Q11" s="38">
        <v>0</v>
      </c>
      <c r="R11" s="15">
        <v>6.8</v>
      </c>
      <c r="S11" s="16">
        <v>24</v>
      </c>
      <c r="T11" s="16">
        <v>8.1999999999999993</v>
      </c>
      <c r="U11" s="16">
        <v>0.46</v>
      </c>
      <c r="V11" s="16">
        <v>73.5</v>
      </c>
      <c r="W11" s="16">
        <v>2E-3</v>
      </c>
      <c r="X11" s="16">
        <v>2E-3</v>
      </c>
      <c r="Y11" s="38">
        <v>1.2E-2</v>
      </c>
    </row>
    <row r="12" spans="2:25" s="29" customFormat="1" ht="23.25" customHeight="1">
      <c r="B12" s="351"/>
      <c r="C12" s="78"/>
      <c r="D12" s="295"/>
      <c r="E12" s="68"/>
      <c r="F12" s="97" t="s">
        <v>16</v>
      </c>
      <c r="G12" s="159">
        <f>G6+G7+'10 день '!G10+G9+G10+G11</f>
        <v>630</v>
      </c>
      <c r="H12" s="68"/>
      <c r="I12" s="123">
        <f>I6+I7+'10 день '!I10+I9+I10+I11</f>
        <v>34.370000000000005</v>
      </c>
      <c r="J12" s="27">
        <f>J6+J7+'10 день '!J10+J9+J10+J11</f>
        <v>25.29</v>
      </c>
      <c r="K12" s="56">
        <f>K6+K7+'10 день '!K10+K9+K10+K11</f>
        <v>88.899999999999991</v>
      </c>
      <c r="L12" s="244">
        <f>L6+L7+'10 день '!L10+L9+L10+L11</f>
        <v>724.13</v>
      </c>
      <c r="M12" s="123">
        <f>M6+M7+'10 день '!M10+M9+M10+M11</f>
        <v>0.45000000000000007</v>
      </c>
      <c r="N12" s="27">
        <f>N6+N7+'10 день '!N10+N9+N10+N11</f>
        <v>0.44000000000000006</v>
      </c>
      <c r="O12" s="27">
        <f>O6+O7+'10 день '!O10+O9+O10+O11</f>
        <v>24.43</v>
      </c>
      <c r="P12" s="27">
        <f>P6+P7+'10 день '!P10+P9+P10+P11</f>
        <v>119.2</v>
      </c>
      <c r="Q12" s="56">
        <f>Q6+Q7+'10 день '!Q10+Q9+Q10+Q11</f>
        <v>0.97</v>
      </c>
      <c r="R12" s="28">
        <f>R6+R7+'10 день '!R10+R9+R10+R11</f>
        <v>76.36</v>
      </c>
      <c r="S12" s="27">
        <f>S6+S7+'10 день '!S10+S9+S10+S11</f>
        <v>486.18000000000006</v>
      </c>
      <c r="T12" s="27">
        <f>T6+T7+'10 день '!T10+T9+T10+T11</f>
        <v>199.65</v>
      </c>
      <c r="U12" s="27">
        <f>U6+U7+'10 день '!U10+U9+U10+U11</f>
        <v>10.67</v>
      </c>
      <c r="V12" s="27">
        <f>V6+V7+'10 день '!V10+V9+V10+V11</f>
        <v>1083.6500000000001</v>
      </c>
      <c r="W12" s="27">
        <f>W6+W7+'10 день '!W10+W9+W10+W11</f>
        <v>1.3980000000000001E-2</v>
      </c>
      <c r="X12" s="27">
        <f>X6+X7+'10 день '!X10+X9+X10+X11</f>
        <v>8.7899999999999992E-3</v>
      </c>
      <c r="Y12" s="56">
        <f>Y6+Y7+'10 день '!Y10+Y9+Y10+Y11</f>
        <v>0.20699999999999999</v>
      </c>
    </row>
    <row r="13" spans="2:25" s="29" customFormat="1" ht="28.5" customHeight="1" thickBot="1">
      <c r="B13" s="353"/>
      <c r="C13" s="79"/>
      <c r="D13" s="158"/>
      <c r="E13" s="127"/>
      <c r="F13" s="98" t="s">
        <v>17</v>
      </c>
      <c r="G13" s="88"/>
      <c r="H13" s="127"/>
      <c r="I13" s="154"/>
      <c r="J13" s="155"/>
      <c r="K13" s="258"/>
      <c r="L13" s="188">
        <f>L12/23.5</f>
        <v>30.814042553191488</v>
      </c>
      <c r="M13" s="154"/>
      <c r="N13" s="155"/>
      <c r="O13" s="155"/>
      <c r="P13" s="155"/>
      <c r="Q13" s="258"/>
      <c r="R13" s="262"/>
      <c r="S13" s="155"/>
      <c r="T13" s="155"/>
      <c r="U13" s="155"/>
      <c r="V13" s="155"/>
      <c r="W13" s="155"/>
      <c r="X13" s="155"/>
      <c r="Y13" s="258"/>
    </row>
    <row r="14" spans="2:25">
      <c r="B14" s="2"/>
      <c r="D14" s="4"/>
      <c r="E14" s="2"/>
      <c r="F14" s="2"/>
      <c r="G14" s="2"/>
      <c r="H14" s="6"/>
      <c r="I14" s="7"/>
      <c r="J14" s="6"/>
      <c r="K14" s="2"/>
      <c r="L14" s="9"/>
      <c r="M14" s="2"/>
      <c r="N14" s="2"/>
      <c r="O14" s="2"/>
    </row>
    <row r="15" spans="2:25" ht="18.75">
      <c r="E15" s="8"/>
      <c r="F15" s="20"/>
      <c r="G15" s="21"/>
      <c r="H15" s="8"/>
      <c r="I15" s="8"/>
      <c r="J15" s="8"/>
      <c r="K15" s="8"/>
    </row>
    <row r="16" spans="2:25" ht="18.75">
      <c r="E16" s="8"/>
      <c r="F16" s="20"/>
      <c r="G16" s="21"/>
      <c r="H16" s="8"/>
      <c r="I16" s="8"/>
      <c r="J16" s="8"/>
      <c r="K16" s="8"/>
    </row>
    <row r="18" spans="5:11">
      <c r="E18" s="8"/>
      <c r="F18" s="8"/>
      <c r="G18" s="8"/>
      <c r="H18" s="8"/>
      <c r="I18" s="8"/>
      <c r="J18" s="8"/>
      <c r="K18" s="8"/>
    </row>
    <row r="19" spans="5:11">
      <c r="E19" s="8"/>
      <c r="F19" s="8"/>
      <c r="G19" s="8"/>
      <c r="H19" s="8"/>
      <c r="I19" s="8"/>
      <c r="J19" s="8"/>
      <c r="K19" s="8"/>
    </row>
    <row r="20" spans="5:11">
      <c r="E20" s="8"/>
      <c r="F20" s="8"/>
      <c r="G20" s="8"/>
      <c r="H20" s="8"/>
      <c r="I20" s="8"/>
      <c r="J20" s="8"/>
      <c r="K20" s="8"/>
    </row>
    <row r="21" spans="5:11">
      <c r="E21" s="8"/>
      <c r="F21" s="8"/>
      <c r="G21" s="8"/>
      <c r="H21" s="8"/>
      <c r="I21" s="8"/>
      <c r="J21" s="8"/>
      <c r="K21" s="8"/>
    </row>
    <row r="22" spans="5:11">
      <c r="E22" s="8"/>
      <c r="F22" s="8"/>
      <c r="G22" s="8"/>
      <c r="H22" s="8"/>
      <c r="I22" s="8"/>
      <c r="J22" s="8"/>
      <c r="K22" s="8"/>
    </row>
    <row r="23" spans="5:11">
      <c r="E23" s="8"/>
      <c r="F23" s="8"/>
      <c r="G23" s="8"/>
      <c r="H23" s="8"/>
      <c r="I23" s="8"/>
      <c r="J23" s="8"/>
      <c r="K23" s="8"/>
    </row>
    <row r="24" spans="5:11">
      <c r="E24" s="8"/>
      <c r="F24" s="8"/>
      <c r="G24" s="8"/>
      <c r="H24" s="8"/>
      <c r="I24" s="8"/>
      <c r="J24" s="8"/>
      <c r="K24" s="8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8"/>
  <sheetViews>
    <sheetView zoomScale="60" zoomScaleNormal="60" workbookViewId="0">
      <selection activeCell="F2" sqref="F2"/>
    </sheetView>
  </sheetViews>
  <sheetFormatPr defaultRowHeight="15"/>
  <cols>
    <col min="2" max="2" width="21.5703125" customWidth="1"/>
    <col min="3" max="3" width="12.28515625" customWidth="1"/>
    <col min="4" max="4" width="15.7109375" style="5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10" max="10" width="11.28515625" customWidth="1"/>
    <col min="11" max="11" width="15.7109375" customWidth="1"/>
    <col min="12" max="12" width="22.5703125" customWidth="1"/>
    <col min="13" max="13" width="11.28515625" customWidth="1"/>
    <col min="17" max="17" width="9.140625" customWidth="1"/>
    <col min="23" max="24" width="11.140625" bestFit="1" customWidth="1"/>
  </cols>
  <sheetData>
    <row r="2" spans="2:25" s="475" customFormat="1" ht="26.25">
      <c r="B2" s="471" t="s">
        <v>1</v>
      </c>
      <c r="C2" s="471"/>
      <c r="D2" s="472"/>
      <c r="E2" s="479">
        <v>44881</v>
      </c>
      <c r="F2" s="471"/>
      <c r="G2" s="473" t="s">
        <v>2</v>
      </c>
      <c r="H2" s="480">
        <v>8</v>
      </c>
      <c r="I2" s="474"/>
      <c r="L2" s="476"/>
      <c r="M2" s="477"/>
      <c r="N2" s="478"/>
    </row>
    <row r="3" spans="2:25" ht="15.75" thickBot="1">
      <c r="B3" s="355"/>
      <c r="C3" s="355"/>
      <c r="D3" s="354"/>
      <c r="E3" s="355"/>
      <c r="F3" s="355"/>
      <c r="G3" s="355"/>
      <c r="H3" s="355"/>
      <c r="I3" s="1"/>
      <c r="J3" s="1"/>
      <c r="K3" s="1"/>
      <c r="L3" s="1"/>
      <c r="M3" s="1"/>
      <c r="N3" s="1"/>
      <c r="O3" s="2"/>
    </row>
    <row r="4" spans="2:25" s="12" customFormat="1" ht="21.75" customHeight="1" thickBot="1">
      <c r="B4" s="445" t="s">
        <v>0</v>
      </c>
      <c r="C4" s="445"/>
      <c r="D4" s="448" t="s">
        <v>106</v>
      </c>
      <c r="E4" s="445" t="s">
        <v>33</v>
      </c>
      <c r="F4" s="447" t="s">
        <v>32</v>
      </c>
      <c r="G4" s="447" t="s">
        <v>21</v>
      </c>
      <c r="H4" s="447" t="s">
        <v>31</v>
      </c>
      <c r="I4" s="451" t="s">
        <v>18</v>
      </c>
      <c r="J4" s="452"/>
      <c r="K4" s="453"/>
      <c r="L4" s="448" t="s">
        <v>107</v>
      </c>
      <c r="M4" s="438" t="s">
        <v>19</v>
      </c>
      <c r="N4" s="439"/>
      <c r="O4" s="440"/>
      <c r="P4" s="457"/>
      <c r="Q4" s="441"/>
      <c r="R4" s="442" t="s">
        <v>20</v>
      </c>
      <c r="S4" s="443"/>
      <c r="T4" s="443"/>
      <c r="U4" s="443"/>
      <c r="V4" s="443"/>
      <c r="W4" s="443"/>
      <c r="X4" s="443"/>
      <c r="Y4" s="444"/>
    </row>
    <row r="5" spans="2:25" s="12" customFormat="1" ht="50.25" customHeight="1" thickBot="1">
      <c r="B5" s="446"/>
      <c r="C5" s="446"/>
      <c r="D5" s="449"/>
      <c r="E5" s="450"/>
      <c r="F5" s="450"/>
      <c r="G5" s="450"/>
      <c r="H5" s="450"/>
      <c r="I5" s="265" t="s">
        <v>22</v>
      </c>
      <c r="J5" s="422" t="s">
        <v>23</v>
      </c>
      <c r="K5" s="265" t="s">
        <v>24</v>
      </c>
      <c r="L5" s="456"/>
      <c r="M5" s="272" t="s">
        <v>25</v>
      </c>
      <c r="N5" s="272" t="s">
        <v>75</v>
      </c>
      <c r="O5" s="325" t="s">
        <v>26</v>
      </c>
      <c r="P5" s="388" t="s">
        <v>76</v>
      </c>
      <c r="Q5" s="57" t="s">
        <v>77</v>
      </c>
      <c r="R5" s="272" t="s">
        <v>27</v>
      </c>
      <c r="S5" s="272" t="s">
        <v>28</v>
      </c>
      <c r="T5" s="272" t="s">
        <v>29</v>
      </c>
      <c r="U5" s="272" t="s">
        <v>30</v>
      </c>
      <c r="V5" s="272" t="s">
        <v>78</v>
      </c>
      <c r="W5" s="272" t="s">
        <v>79</v>
      </c>
      <c r="X5" s="272" t="s">
        <v>80</v>
      </c>
      <c r="Y5" s="328" t="s">
        <v>81</v>
      </c>
    </row>
    <row r="6" spans="2:25" s="12" customFormat="1" ht="38.25" customHeight="1">
      <c r="B6" s="403" t="s">
        <v>4</v>
      </c>
      <c r="C6" s="390"/>
      <c r="D6" s="89" t="s">
        <v>38</v>
      </c>
      <c r="E6" s="179" t="s">
        <v>15</v>
      </c>
      <c r="F6" s="215" t="s">
        <v>35</v>
      </c>
      <c r="G6" s="179">
        <v>17</v>
      </c>
      <c r="H6" s="431"/>
      <c r="I6" s="156">
        <v>1.7</v>
      </c>
      <c r="J6" s="32">
        <v>4.42</v>
      </c>
      <c r="K6" s="33">
        <v>0.85</v>
      </c>
      <c r="L6" s="185">
        <v>49.98</v>
      </c>
      <c r="M6" s="156">
        <v>0</v>
      </c>
      <c r="N6" s="32">
        <v>0</v>
      </c>
      <c r="O6" s="32">
        <v>0.1</v>
      </c>
      <c r="P6" s="32">
        <v>0</v>
      </c>
      <c r="Q6" s="35">
        <v>0</v>
      </c>
      <c r="R6" s="156">
        <v>25.16</v>
      </c>
      <c r="S6" s="32">
        <v>18.190000000000001</v>
      </c>
      <c r="T6" s="32">
        <v>3.74</v>
      </c>
      <c r="U6" s="32">
        <v>0.1</v>
      </c>
      <c r="V6" s="32">
        <v>0</v>
      </c>
      <c r="W6" s="32">
        <v>0</v>
      </c>
      <c r="X6" s="32">
        <v>0</v>
      </c>
      <c r="Y6" s="33">
        <v>0</v>
      </c>
    </row>
    <row r="7" spans="2:25" s="29" customFormat="1" ht="37.5" customHeight="1">
      <c r="B7" s="351"/>
      <c r="C7" s="124"/>
      <c r="D7" s="68">
        <v>75</v>
      </c>
      <c r="E7" s="109" t="s">
        <v>6</v>
      </c>
      <c r="F7" s="83" t="s">
        <v>84</v>
      </c>
      <c r="G7" s="68">
        <v>90</v>
      </c>
      <c r="H7" s="109"/>
      <c r="I7" s="145">
        <v>12.42</v>
      </c>
      <c r="J7" s="11">
        <v>2.88</v>
      </c>
      <c r="K7" s="34">
        <v>4.59</v>
      </c>
      <c r="L7" s="151">
        <v>93.51</v>
      </c>
      <c r="M7" s="145">
        <v>0.08</v>
      </c>
      <c r="N7" s="11">
        <v>0.09</v>
      </c>
      <c r="O7" s="16">
        <v>1.34</v>
      </c>
      <c r="P7" s="16">
        <v>170</v>
      </c>
      <c r="Q7" s="14">
        <v>0.16</v>
      </c>
      <c r="R7" s="145">
        <v>35.15</v>
      </c>
      <c r="S7" s="11">
        <v>162.82</v>
      </c>
      <c r="T7" s="11">
        <v>46.09</v>
      </c>
      <c r="U7" s="11">
        <v>0.81</v>
      </c>
      <c r="V7" s="16">
        <v>343.63</v>
      </c>
      <c r="W7" s="16">
        <v>0.108</v>
      </c>
      <c r="X7" s="16">
        <v>1.17E-2</v>
      </c>
      <c r="Y7" s="38">
        <v>0.51</v>
      </c>
    </row>
    <row r="8" spans="2:25" s="29" customFormat="1" ht="37.5" customHeight="1">
      <c r="B8" s="351"/>
      <c r="C8" s="78"/>
      <c r="D8" s="68">
        <v>226</v>
      </c>
      <c r="E8" s="109" t="s">
        <v>50</v>
      </c>
      <c r="F8" s="99" t="s">
        <v>96</v>
      </c>
      <c r="G8" s="329">
        <v>150</v>
      </c>
      <c r="H8" s="109"/>
      <c r="I8" s="166">
        <v>3.3</v>
      </c>
      <c r="J8" s="16">
        <v>3.9</v>
      </c>
      <c r="K8" s="38">
        <v>25.6</v>
      </c>
      <c r="L8" s="165">
        <v>151.35</v>
      </c>
      <c r="M8" s="166">
        <v>0.15</v>
      </c>
      <c r="N8" s="16">
        <v>0.11</v>
      </c>
      <c r="O8" s="16">
        <v>21</v>
      </c>
      <c r="P8" s="16">
        <v>15.3</v>
      </c>
      <c r="Q8" s="17">
        <v>0.06</v>
      </c>
      <c r="R8" s="166">
        <v>14.01</v>
      </c>
      <c r="S8" s="16">
        <v>78.63</v>
      </c>
      <c r="T8" s="16">
        <v>29.37</v>
      </c>
      <c r="U8" s="16">
        <v>1.32</v>
      </c>
      <c r="V8" s="16">
        <v>805.4</v>
      </c>
      <c r="W8" s="16">
        <v>0.02</v>
      </c>
      <c r="X8" s="16">
        <v>0</v>
      </c>
      <c r="Y8" s="38">
        <v>0.05</v>
      </c>
    </row>
    <row r="9" spans="2:25" s="29" customFormat="1" ht="37.5" customHeight="1">
      <c r="B9" s="351"/>
      <c r="C9" s="367" t="s">
        <v>56</v>
      </c>
      <c r="D9" s="427">
        <v>100</v>
      </c>
      <c r="E9" s="116" t="s">
        <v>13</v>
      </c>
      <c r="F9" s="428" t="s">
        <v>124</v>
      </c>
      <c r="G9" s="427">
        <v>200</v>
      </c>
      <c r="H9" s="429"/>
      <c r="I9" s="433">
        <v>0.15</v>
      </c>
      <c r="J9" s="432">
        <v>0.04</v>
      </c>
      <c r="K9" s="434">
        <v>12.83</v>
      </c>
      <c r="L9" s="427">
        <v>52.45</v>
      </c>
      <c r="M9" s="433">
        <v>0</v>
      </c>
      <c r="N9" s="432">
        <v>0</v>
      </c>
      <c r="O9" s="432">
        <v>1.2</v>
      </c>
      <c r="P9" s="432">
        <v>0</v>
      </c>
      <c r="Q9" s="337">
        <v>0</v>
      </c>
      <c r="R9" s="433">
        <v>6.83</v>
      </c>
      <c r="S9" s="432">
        <v>5.22</v>
      </c>
      <c r="T9" s="432">
        <v>4.5199999999999996</v>
      </c>
      <c r="U9" s="432">
        <v>0.12</v>
      </c>
      <c r="V9" s="432">
        <v>42.79</v>
      </c>
      <c r="W9" s="432">
        <v>3.5E-4</v>
      </c>
      <c r="X9" s="432">
        <v>2.0000000000000002E-5</v>
      </c>
      <c r="Y9" s="434">
        <v>0</v>
      </c>
    </row>
    <row r="10" spans="2:25" s="29" customFormat="1" ht="37.5" customHeight="1">
      <c r="B10" s="351"/>
      <c r="C10" s="364" t="s">
        <v>54</v>
      </c>
      <c r="D10" s="105">
        <v>98</v>
      </c>
      <c r="E10" s="285" t="s">
        <v>13</v>
      </c>
      <c r="F10" s="340" t="s">
        <v>12</v>
      </c>
      <c r="G10" s="343">
        <v>200</v>
      </c>
      <c r="H10" s="285"/>
      <c r="I10" s="183">
        <v>0.4</v>
      </c>
      <c r="J10" s="49">
        <v>0</v>
      </c>
      <c r="K10" s="50">
        <v>27</v>
      </c>
      <c r="L10" s="436">
        <v>59.48</v>
      </c>
      <c r="M10" s="183">
        <v>0</v>
      </c>
      <c r="N10" s="48">
        <v>0</v>
      </c>
      <c r="O10" s="49">
        <v>1.4</v>
      </c>
      <c r="P10" s="49">
        <v>0</v>
      </c>
      <c r="Q10" s="50">
        <v>0</v>
      </c>
      <c r="R10" s="183">
        <v>0.21</v>
      </c>
      <c r="S10" s="49">
        <v>0</v>
      </c>
      <c r="T10" s="49">
        <v>0</v>
      </c>
      <c r="U10" s="49">
        <v>0.02</v>
      </c>
      <c r="V10" s="49">
        <v>0.2</v>
      </c>
      <c r="W10" s="49">
        <v>0</v>
      </c>
      <c r="X10" s="49">
        <v>0</v>
      </c>
      <c r="Y10" s="50">
        <v>0</v>
      </c>
    </row>
    <row r="11" spans="2:25" s="29" customFormat="1" ht="37.5" customHeight="1">
      <c r="B11" s="351"/>
      <c r="C11" s="124"/>
      <c r="D11" s="209">
        <v>119</v>
      </c>
      <c r="E11" s="109" t="s">
        <v>10</v>
      </c>
      <c r="F11" s="83" t="s">
        <v>44</v>
      </c>
      <c r="G11" s="68">
        <v>35</v>
      </c>
      <c r="H11" s="109"/>
      <c r="I11" s="166">
        <v>2.66</v>
      </c>
      <c r="J11" s="16">
        <v>0.28000000000000003</v>
      </c>
      <c r="K11" s="38">
        <v>17.22</v>
      </c>
      <c r="L11" s="234">
        <v>82.25</v>
      </c>
      <c r="M11" s="166">
        <v>0.04</v>
      </c>
      <c r="N11" s="16">
        <v>0.01</v>
      </c>
      <c r="O11" s="16">
        <v>0</v>
      </c>
      <c r="P11" s="16">
        <v>0</v>
      </c>
      <c r="Q11" s="17">
        <v>0</v>
      </c>
      <c r="R11" s="166">
        <v>7</v>
      </c>
      <c r="S11" s="16">
        <v>22.75</v>
      </c>
      <c r="T11" s="16">
        <v>4.9000000000000004</v>
      </c>
      <c r="U11" s="16">
        <v>0.38</v>
      </c>
      <c r="V11" s="16">
        <v>32.549999999999997</v>
      </c>
      <c r="W11" s="16">
        <v>1E-3</v>
      </c>
      <c r="X11" s="16">
        <v>2E-3</v>
      </c>
      <c r="Y11" s="38">
        <v>0</v>
      </c>
    </row>
    <row r="12" spans="2:25" s="29" customFormat="1" ht="26.25" customHeight="1">
      <c r="B12" s="351"/>
      <c r="C12" s="124"/>
      <c r="D12" s="82">
        <v>120</v>
      </c>
      <c r="E12" s="110" t="s">
        <v>11</v>
      </c>
      <c r="F12" s="341" t="s">
        <v>9</v>
      </c>
      <c r="G12" s="85">
        <v>25</v>
      </c>
      <c r="H12" s="211"/>
      <c r="I12" s="166">
        <v>1.42</v>
      </c>
      <c r="J12" s="16">
        <v>0.27</v>
      </c>
      <c r="K12" s="38">
        <v>9.3000000000000007</v>
      </c>
      <c r="L12" s="165">
        <v>45.32</v>
      </c>
      <c r="M12" s="166">
        <v>0.02</v>
      </c>
      <c r="N12" s="16">
        <v>0.03</v>
      </c>
      <c r="O12" s="16">
        <v>0.1</v>
      </c>
      <c r="P12" s="16">
        <v>0</v>
      </c>
      <c r="Q12" s="17">
        <v>0</v>
      </c>
      <c r="R12" s="166">
        <v>8.5</v>
      </c>
      <c r="S12" s="16">
        <v>30</v>
      </c>
      <c r="T12" s="16">
        <v>10.25</v>
      </c>
      <c r="U12" s="16">
        <v>0.56999999999999995</v>
      </c>
      <c r="V12" s="16">
        <v>91.87</v>
      </c>
      <c r="W12" s="16">
        <v>2.5000000000000001E-3</v>
      </c>
      <c r="X12" s="16">
        <v>2.5000000000000001E-3</v>
      </c>
      <c r="Y12" s="38">
        <v>0.02</v>
      </c>
    </row>
    <row r="13" spans="2:25" s="29" customFormat="1" ht="26.25" customHeight="1">
      <c r="B13" s="351"/>
      <c r="C13" s="366" t="s">
        <v>54</v>
      </c>
      <c r="D13" s="105"/>
      <c r="E13" s="285"/>
      <c r="F13" s="235" t="s">
        <v>16</v>
      </c>
      <c r="G13" s="105">
        <f>G6+G7+G8+G10+G11+G12</f>
        <v>517</v>
      </c>
      <c r="H13" s="285"/>
      <c r="I13" s="183">
        <f t="shared" ref="I13:Y13" si="0">I6+I7+I8+I10+I11+I12</f>
        <v>21.9</v>
      </c>
      <c r="J13" s="49">
        <f t="shared" si="0"/>
        <v>11.749999999999998</v>
      </c>
      <c r="K13" s="50">
        <f t="shared" si="0"/>
        <v>84.559999999999988</v>
      </c>
      <c r="L13" s="424">
        <f t="shared" si="0"/>
        <v>481.89000000000004</v>
      </c>
      <c r="M13" s="183">
        <f t="shared" si="0"/>
        <v>0.28999999999999998</v>
      </c>
      <c r="N13" s="49">
        <f t="shared" si="0"/>
        <v>0.24000000000000002</v>
      </c>
      <c r="O13" s="49">
        <f t="shared" si="0"/>
        <v>23.94</v>
      </c>
      <c r="P13" s="49">
        <f t="shared" si="0"/>
        <v>185.3</v>
      </c>
      <c r="Q13" s="74">
        <f t="shared" si="0"/>
        <v>0.22</v>
      </c>
      <c r="R13" s="183">
        <f t="shared" si="0"/>
        <v>90.03</v>
      </c>
      <c r="S13" s="49">
        <f t="shared" si="0"/>
        <v>312.39</v>
      </c>
      <c r="T13" s="49">
        <f t="shared" si="0"/>
        <v>94.350000000000009</v>
      </c>
      <c r="U13" s="49">
        <f t="shared" si="0"/>
        <v>3.1999999999999997</v>
      </c>
      <c r="V13" s="49">
        <f t="shared" si="0"/>
        <v>1273.6500000000001</v>
      </c>
      <c r="W13" s="49">
        <f t="shared" si="0"/>
        <v>0.13150000000000001</v>
      </c>
      <c r="X13" s="49">
        <f t="shared" si="0"/>
        <v>1.6199999999999999E-2</v>
      </c>
      <c r="Y13" s="50">
        <f t="shared" si="0"/>
        <v>0.58000000000000007</v>
      </c>
    </row>
    <row r="14" spans="2:25" s="29" customFormat="1" ht="26.25" customHeight="1">
      <c r="B14" s="351"/>
      <c r="C14" s="367" t="s">
        <v>56</v>
      </c>
      <c r="D14" s="106"/>
      <c r="E14" s="116"/>
      <c r="F14" s="239" t="s">
        <v>16</v>
      </c>
      <c r="G14" s="106">
        <f>G6+G7+G8+G9+G11+G12</f>
        <v>517</v>
      </c>
      <c r="H14" s="116"/>
      <c r="I14" s="147">
        <f t="shared" ref="I14:Y14" si="1">I6+I7+I8+I9+I11+I12</f>
        <v>21.65</v>
      </c>
      <c r="J14" s="55">
        <f t="shared" si="1"/>
        <v>11.789999999999997</v>
      </c>
      <c r="K14" s="72">
        <f t="shared" si="1"/>
        <v>70.39</v>
      </c>
      <c r="L14" s="425">
        <f t="shared" si="1"/>
        <v>474.86</v>
      </c>
      <c r="M14" s="147">
        <f t="shared" si="1"/>
        <v>0.28999999999999998</v>
      </c>
      <c r="N14" s="55">
        <f t="shared" si="1"/>
        <v>0.24000000000000002</v>
      </c>
      <c r="O14" s="55">
        <f t="shared" si="1"/>
        <v>23.740000000000002</v>
      </c>
      <c r="P14" s="55">
        <f t="shared" si="1"/>
        <v>185.3</v>
      </c>
      <c r="Q14" s="263">
        <f t="shared" si="1"/>
        <v>0.22</v>
      </c>
      <c r="R14" s="147">
        <f t="shared" si="1"/>
        <v>96.65</v>
      </c>
      <c r="S14" s="55">
        <f t="shared" si="1"/>
        <v>317.61</v>
      </c>
      <c r="T14" s="55">
        <f t="shared" si="1"/>
        <v>98.87</v>
      </c>
      <c r="U14" s="55">
        <f t="shared" si="1"/>
        <v>3.3</v>
      </c>
      <c r="V14" s="55">
        <f t="shared" si="1"/>
        <v>1316.2399999999998</v>
      </c>
      <c r="W14" s="55">
        <f t="shared" si="1"/>
        <v>0.13184999999999999</v>
      </c>
      <c r="X14" s="55">
        <f t="shared" si="1"/>
        <v>1.6219999999999998E-2</v>
      </c>
      <c r="Y14" s="72">
        <f t="shared" si="1"/>
        <v>0.58000000000000007</v>
      </c>
    </row>
    <row r="15" spans="2:25" s="29" customFormat="1" ht="26.25" customHeight="1">
      <c r="B15" s="351"/>
      <c r="C15" s="366" t="s">
        <v>54</v>
      </c>
      <c r="D15" s="105"/>
      <c r="E15" s="285"/>
      <c r="F15" s="235" t="s">
        <v>17</v>
      </c>
      <c r="G15" s="253"/>
      <c r="H15" s="285"/>
      <c r="I15" s="122"/>
      <c r="J15" s="18"/>
      <c r="K15" s="51"/>
      <c r="L15" s="307">
        <f>L13/23.5</f>
        <v>20.505957446808512</v>
      </c>
      <c r="M15" s="122"/>
      <c r="N15" s="18"/>
      <c r="O15" s="18"/>
      <c r="P15" s="18"/>
      <c r="Q15" s="73"/>
      <c r="R15" s="122"/>
      <c r="S15" s="18"/>
      <c r="T15" s="18"/>
      <c r="U15" s="18"/>
      <c r="V15" s="18"/>
      <c r="W15" s="18"/>
      <c r="X15" s="18"/>
      <c r="Y15" s="51"/>
    </row>
    <row r="16" spans="2:25" s="29" customFormat="1" ht="28.5" customHeight="1" thickBot="1">
      <c r="B16" s="353"/>
      <c r="C16" s="371" t="s">
        <v>56</v>
      </c>
      <c r="D16" s="107"/>
      <c r="E16" s="306"/>
      <c r="F16" s="240" t="s">
        <v>17</v>
      </c>
      <c r="G16" s="107"/>
      <c r="H16" s="306"/>
      <c r="I16" s="241"/>
      <c r="J16" s="242"/>
      <c r="K16" s="243"/>
      <c r="L16" s="426">
        <f>L14/23.5</f>
        <v>20.2068085106383</v>
      </c>
      <c r="M16" s="241"/>
      <c r="N16" s="242"/>
      <c r="O16" s="242"/>
      <c r="P16" s="242"/>
      <c r="Q16" s="257"/>
      <c r="R16" s="241"/>
      <c r="S16" s="242"/>
      <c r="T16" s="242"/>
      <c r="U16" s="242"/>
      <c r="V16" s="242"/>
      <c r="W16" s="242"/>
      <c r="X16" s="242"/>
      <c r="Y16" s="243"/>
    </row>
    <row r="17" spans="2:15">
      <c r="B17" s="2"/>
      <c r="C17" s="2"/>
      <c r="D17" s="4"/>
      <c r="E17" s="2"/>
      <c r="F17" s="2"/>
      <c r="G17" s="2"/>
      <c r="H17" s="6"/>
      <c r="I17" s="7"/>
      <c r="J17" s="6"/>
      <c r="K17" s="2"/>
      <c r="L17" s="9"/>
      <c r="M17" s="2"/>
      <c r="N17" s="2"/>
      <c r="O17" s="2"/>
    </row>
    <row r="18" spans="2:15" ht="18.75">
      <c r="B18" s="212"/>
      <c r="C18" s="212"/>
      <c r="D18" s="168"/>
      <c r="E18" s="130"/>
      <c r="F18" s="20"/>
      <c r="G18" s="21"/>
      <c r="H18" s="8"/>
      <c r="I18" s="6"/>
      <c r="J18" s="8"/>
      <c r="K18" s="8"/>
    </row>
    <row r="19" spans="2:15">
      <c r="B19" s="273" t="s">
        <v>51</v>
      </c>
      <c r="C19" s="76"/>
      <c r="D19" s="274"/>
      <c r="E19" s="275"/>
    </row>
    <row r="20" spans="2:15">
      <c r="B20" s="276" t="s">
        <v>52</v>
      </c>
      <c r="C20" s="77"/>
      <c r="D20" s="277"/>
      <c r="E20" s="277"/>
    </row>
    <row r="27" spans="2:15">
      <c r="E27" s="8"/>
      <c r="F27" s="8"/>
      <c r="G27" s="8"/>
      <c r="H27" s="8"/>
      <c r="I27" s="8"/>
      <c r="J27" s="8"/>
      <c r="K27" s="8"/>
    </row>
    <row r="28" spans="2:15">
      <c r="E28" s="8"/>
      <c r="F28" s="8"/>
      <c r="G28" s="8"/>
      <c r="H28" s="8"/>
      <c r="I28" s="8"/>
      <c r="J28" s="8"/>
      <c r="K28" s="8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5" right="0.25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AA24"/>
  <sheetViews>
    <sheetView zoomScale="60" zoomScaleNormal="60" workbookViewId="0">
      <selection activeCell="F4" sqref="F4:F5"/>
    </sheetView>
  </sheetViews>
  <sheetFormatPr defaultRowHeight="15"/>
  <cols>
    <col min="2" max="2" width="20.140625" customWidth="1"/>
    <col min="3" max="3" width="10.85546875" customWidth="1"/>
    <col min="4" max="4" width="15.7109375" style="5" customWidth="1"/>
    <col min="5" max="5" width="25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1.140625" bestFit="1" customWidth="1"/>
  </cols>
  <sheetData>
    <row r="2" spans="2:27" s="475" customFormat="1" ht="26.25">
      <c r="B2" s="471" t="s">
        <v>1</v>
      </c>
      <c r="C2" s="471"/>
      <c r="D2" s="472"/>
      <c r="E2" s="479">
        <v>44882</v>
      </c>
      <c r="F2" s="471"/>
      <c r="G2" s="473" t="s">
        <v>2</v>
      </c>
      <c r="H2" s="480">
        <v>9</v>
      </c>
      <c r="I2" s="474"/>
      <c r="L2" s="476"/>
      <c r="M2" s="477"/>
      <c r="N2" s="478"/>
    </row>
    <row r="3" spans="2:27" ht="15.75" thickBot="1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7" s="12" customFormat="1" ht="21.75" customHeight="1" thickBot="1">
      <c r="B4" s="445" t="s">
        <v>0</v>
      </c>
      <c r="C4" s="445"/>
      <c r="D4" s="448" t="s">
        <v>106</v>
      </c>
      <c r="E4" s="445" t="s">
        <v>33</v>
      </c>
      <c r="F4" s="447" t="s">
        <v>32</v>
      </c>
      <c r="G4" s="447" t="s">
        <v>21</v>
      </c>
      <c r="H4" s="447" t="s">
        <v>31</v>
      </c>
      <c r="I4" s="451" t="s">
        <v>18</v>
      </c>
      <c r="J4" s="452"/>
      <c r="K4" s="453"/>
      <c r="L4" s="448" t="s">
        <v>107</v>
      </c>
      <c r="M4" s="438" t="s">
        <v>19</v>
      </c>
      <c r="N4" s="439"/>
      <c r="O4" s="440"/>
      <c r="P4" s="440"/>
      <c r="Q4" s="441"/>
      <c r="R4" s="451" t="s">
        <v>20</v>
      </c>
      <c r="S4" s="454"/>
      <c r="T4" s="454"/>
      <c r="U4" s="454"/>
      <c r="V4" s="454"/>
      <c r="W4" s="454"/>
      <c r="X4" s="454"/>
      <c r="Y4" s="455"/>
    </row>
    <row r="5" spans="2:27" s="12" customFormat="1" ht="46.5" thickBot="1">
      <c r="B5" s="446"/>
      <c r="C5" s="446"/>
      <c r="D5" s="449"/>
      <c r="E5" s="450"/>
      <c r="F5" s="446"/>
      <c r="G5" s="446"/>
      <c r="H5" s="446"/>
      <c r="I5" s="81" t="s">
        <v>22</v>
      </c>
      <c r="J5" s="260" t="s">
        <v>23</v>
      </c>
      <c r="K5" s="66" t="s">
        <v>24</v>
      </c>
      <c r="L5" s="463"/>
      <c r="M5" s="200" t="s">
        <v>25</v>
      </c>
      <c r="N5" s="200" t="s">
        <v>75</v>
      </c>
      <c r="O5" s="200" t="s">
        <v>26</v>
      </c>
      <c r="P5" s="259" t="s">
        <v>76</v>
      </c>
      <c r="Q5" s="200" t="s">
        <v>77</v>
      </c>
      <c r="R5" s="200" t="s">
        <v>27</v>
      </c>
      <c r="S5" s="200" t="s">
        <v>28</v>
      </c>
      <c r="T5" s="200" t="s">
        <v>29</v>
      </c>
      <c r="U5" s="200" t="s">
        <v>30</v>
      </c>
      <c r="V5" s="200" t="s">
        <v>78</v>
      </c>
      <c r="W5" s="200" t="s">
        <v>79</v>
      </c>
      <c r="X5" s="200" t="s">
        <v>80</v>
      </c>
      <c r="Y5" s="260" t="s">
        <v>81</v>
      </c>
    </row>
    <row r="6" spans="2:27" s="12" customFormat="1" ht="26.45" customHeight="1">
      <c r="B6" s="346" t="s">
        <v>4</v>
      </c>
      <c r="C6" s="89"/>
      <c r="D6" s="216">
        <v>137</v>
      </c>
      <c r="E6" s="342" t="s">
        <v>15</v>
      </c>
      <c r="F6" s="394" t="s">
        <v>110</v>
      </c>
      <c r="G6" s="395">
        <v>100</v>
      </c>
      <c r="H6" s="96"/>
      <c r="I6" s="193">
        <v>0.8</v>
      </c>
      <c r="J6" s="40">
        <v>0.2</v>
      </c>
      <c r="K6" s="214">
        <v>7.5</v>
      </c>
      <c r="L6" s="396">
        <v>38</v>
      </c>
      <c r="M6" s="192">
        <v>0.06</v>
      </c>
      <c r="N6" s="193">
        <v>0.03</v>
      </c>
      <c r="O6" s="40">
        <v>38</v>
      </c>
      <c r="P6" s="40">
        <v>10</v>
      </c>
      <c r="Q6" s="41">
        <v>0</v>
      </c>
      <c r="R6" s="192">
        <v>35</v>
      </c>
      <c r="S6" s="40">
        <v>17</v>
      </c>
      <c r="T6" s="40">
        <v>11</v>
      </c>
      <c r="U6" s="40">
        <v>0.1</v>
      </c>
      <c r="V6" s="40">
        <v>155</v>
      </c>
      <c r="W6" s="40">
        <v>2.9999999999999997E-4</v>
      </c>
      <c r="X6" s="40">
        <v>1E-4</v>
      </c>
      <c r="Y6" s="41">
        <v>0.15</v>
      </c>
      <c r="Z6" s="29"/>
      <c r="AA6" s="29"/>
    </row>
    <row r="7" spans="2:27" s="29" customFormat="1" ht="26.25" customHeight="1">
      <c r="B7" s="351"/>
      <c r="C7" s="85"/>
      <c r="D7" s="295">
        <v>67</v>
      </c>
      <c r="E7" s="85" t="s">
        <v>48</v>
      </c>
      <c r="F7" s="83" t="s">
        <v>104</v>
      </c>
      <c r="G7" s="85">
        <v>150</v>
      </c>
      <c r="H7" s="68"/>
      <c r="I7" s="166">
        <v>18.75</v>
      </c>
      <c r="J7" s="16">
        <v>19.5</v>
      </c>
      <c r="K7" s="38">
        <v>2.7</v>
      </c>
      <c r="L7" s="120">
        <v>261.45</v>
      </c>
      <c r="M7" s="166">
        <v>7.0000000000000007E-2</v>
      </c>
      <c r="N7" s="15">
        <v>0.56999999999999995</v>
      </c>
      <c r="O7" s="16">
        <v>0.61</v>
      </c>
      <c r="P7" s="16">
        <v>390</v>
      </c>
      <c r="Q7" s="17">
        <v>2.66</v>
      </c>
      <c r="R7" s="166">
        <v>268.68</v>
      </c>
      <c r="S7" s="16">
        <v>323.68</v>
      </c>
      <c r="T7" s="16">
        <v>23.86</v>
      </c>
      <c r="U7" s="16">
        <v>2.74</v>
      </c>
      <c r="V7" s="16">
        <v>213.9</v>
      </c>
      <c r="W7" s="16">
        <v>3.0000000000000001E-3</v>
      </c>
      <c r="X7" s="16">
        <v>3.5000000000000003E-2</v>
      </c>
      <c r="Y7" s="128">
        <v>0</v>
      </c>
    </row>
    <row r="8" spans="2:27" s="29" customFormat="1" ht="27" customHeight="1">
      <c r="B8" s="351"/>
      <c r="C8" s="366" t="s">
        <v>54</v>
      </c>
      <c r="D8" s="105">
        <v>115</v>
      </c>
      <c r="E8" s="112" t="s">
        <v>37</v>
      </c>
      <c r="F8" s="423" t="s">
        <v>36</v>
      </c>
      <c r="G8" s="285">
        <v>200</v>
      </c>
      <c r="H8" s="112"/>
      <c r="I8" s="48">
        <v>6.64</v>
      </c>
      <c r="J8" s="49">
        <v>5.14</v>
      </c>
      <c r="K8" s="50">
        <v>18.600000000000001</v>
      </c>
      <c r="L8" s="316">
        <v>148.4</v>
      </c>
      <c r="M8" s="183">
        <v>0.06</v>
      </c>
      <c r="N8" s="48">
        <v>0.26</v>
      </c>
      <c r="O8" s="49">
        <v>2.6</v>
      </c>
      <c r="P8" s="49">
        <v>41.6</v>
      </c>
      <c r="Q8" s="74">
        <v>0.06</v>
      </c>
      <c r="R8" s="183">
        <v>226.5</v>
      </c>
      <c r="S8" s="49">
        <v>187.22</v>
      </c>
      <c r="T8" s="49">
        <v>40.36</v>
      </c>
      <c r="U8" s="49">
        <v>0.98</v>
      </c>
      <c r="V8" s="49">
        <v>308.39999999999998</v>
      </c>
      <c r="W8" s="49">
        <v>1.6E-2</v>
      </c>
      <c r="X8" s="49">
        <v>4.0000000000000001E-3</v>
      </c>
      <c r="Y8" s="430">
        <v>4.5999999999999999E-2</v>
      </c>
    </row>
    <row r="9" spans="2:27" s="29" customFormat="1" ht="27" customHeight="1">
      <c r="B9" s="351"/>
      <c r="C9" s="367" t="s">
        <v>56</v>
      </c>
      <c r="D9" s="106">
        <v>161</v>
      </c>
      <c r="E9" s="113" t="s">
        <v>37</v>
      </c>
      <c r="F9" s="435" t="s">
        <v>125</v>
      </c>
      <c r="G9" s="106">
        <v>200</v>
      </c>
      <c r="H9" s="113"/>
      <c r="I9" s="54">
        <v>6.28</v>
      </c>
      <c r="J9" s="55">
        <v>4.75</v>
      </c>
      <c r="K9" s="263">
        <v>19.59</v>
      </c>
      <c r="L9" s="286">
        <v>130.79</v>
      </c>
      <c r="M9" s="147">
        <v>0.06</v>
      </c>
      <c r="N9" s="54">
        <v>0.25</v>
      </c>
      <c r="O9" s="55">
        <v>1.0900000000000001</v>
      </c>
      <c r="P9" s="55">
        <v>30</v>
      </c>
      <c r="Q9" s="263">
        <v>0.1</v>
      </c>
      <c r="R9" s="54">
        <v>221.97</v>
      </c>
      <c r="S9" s="55">
        <v>164.43</v>
      </c>
      <c r="T9" s="55">
        <v>25.58</v>
      </c>
      <c r="U9" s="55">
        <v>0.2</v>
      </c>
      <c r="V9" s="55">
        <v>254.68</v>
      </c>
      <c r="W9" s="55">
        <v>1.6629999999999999E-2</v>
      </c>
      <c r="X9" s="55">
        <v>3.7000000000000002E-3</v>
      </c>
      <c r="Y9" s="59">
        <v>0.04</v>
      </c>
    </row>
    <row r="10" spans="2:27" s="29" customFormat="1" ht="27" customHeight="1">
      <c r="B10" s="351"/>
      <c r="C10" s="85"/>
      <c r="D10" s="297">
        <v>121</v>
      </c>
      <c r="E10" s="68" t="s">
        <v>10</v>
      </c>
      <c r="F10" s="99" t="s">
        <v>41</v>
      </c>
      <c r="G10" s="329">
        <v>30</v>
      </c>
      <c r="H10" s="85"/>
      <c r="I10" s="15">
        <v>2.16</v>
      </c>
      <c r="J10" s="16">
        <v>0.81</v>
      </c>
      <c r="K10" s="17">
        <v>14.73</v>
      </c>
      <c r="L10" s="174">
        <v>75.66</v>
      </c>
      <c r="M10" s="166">
        <v>0.04</v>
      </c>
      <c r="N10" s="16">
        <v>0.01</v>
      </c>
      <c r="O10" s="16">
        <v>0</v>
      </c>
      <c r="P10" s="16">
        <v>0</v>
      </c>
      <c r="Q10" s="38">
        <v>0</v>
      </c>
      <c r="R10" s="15">
        <v>7.5</v>
      </c>
      <c r="S10" s="16">
        <v>24.6</v>
      </c>
      <c r="T10" s="16">
        <v>9.9</v>
      </c>
      <c r="U10" s="16">
        <v>0.45</v>
      </c>
      <c r="V10" s="16">
        <v>27.6</v>
      </c>
      <c r="W10" s="16">
        <v>0</v>
      </c>
      <c r="X10" s="16">
        <v>0</v>
      </c>
      <c r="Y10" s="38">
        <v>0</v>
      </c>
    </row>
    <row r="11" spans="2:27" s="29" customFormat="1" ht="36" customHeight="1">
      <c r="B11" s="351"/>
      <c r="C11" s="85"/>
      <c r="D11" s="68">
        <v>120</v>
      </c>
      <c r="E11" s="85" t="s">
        <v>11</v>
      </c>
      <c r="F11" s="404" t="s">
        <v>39</v>
      </c>
      <c r="G11" s="109">
        <v>20</v>
      </c>
      <c r="H11" s="85"/>
      <c r="I11" s="15">
        <v>1.1399999999999999</v>
      </c>
      <c r="J11" s="16">
        <v>0.22</v>
      </c>
      <c r="K11" s="38">
        <v>7.44</v>
      </c>
      <c r="L11" s="164">
        <v>36.26</v>
      </c>
      <c r="M11" s="166">
        <v>0.02</v>
      </c>
      <c r="N11" s="15">
        <v>2.4E-2</v>
      </c>
      <c r="O11" s="16">
        <v>0.08</v>
      </c>
      <c r="P11" s="16">
        <v>0</v>
      </c>
      <c r="Q11" s="38">
        <v>0</v>
      </c>
      <c r="R11" s="166">
        <v>6.8</v>
      </c>
      <c r="S11" s="16">
        <v>24</v>
      </c>
      <c r="T11" s="16">
        <v>8.1999999999999993</v>
      </c>
      <c r="U11" s="16">
        <v>0.46</v>
      </c>
      <c r="V11" s="16">
        <v>73.5</v>
      </c>
      <c r="W11" s="16">
        <v>2E-3</v>
      </c>
      <c r="X11" s="16">
        <v>2E-3</v>
      </c>
      <c r="Y11" s="38">
        <v>1.2E-2</v>
      </c>
    </row>
    <row r="12" spans="2:27" s="29" customFormat="1" ht="36" customHeight="1">
      <c r="B12" s="351"/>
      <c r="C12" s="366" t="s">
        <v>54</v>
      </c>
      <c r="D12" s="105"/>
      <c r="E12" s="285"/>
      <c r="F12" s="235" t="s">
        <v>16</v>
      </c>
      <c r="G12" s="105">
        <f>G6+G7+G8+G10+G11</f>
        <v>500</v>
      </c>
      <c r="H12" s="285"/>
      <c r="I12" s="183">
        <f t="shared" ref="I12:Y12" si="0">I6+I7+I8+I10+I11</f>
        <v>29.490000000000002</v>
      </c>
      <c r="J12" s="49">
        <f t="shared" si="0"/>
        <v>25.869999999999997</v>
      </c>
      <c r="K12" s="50">
        <f t="shared" si="0"/>
        <v>50.97</v>
      </c>
      <c r="L12" s="424">
        <f t="shared" si="0"/>
        <v>559.77</v>
      </c>
      <c r="M12" s="183">
        <f t="shared" si="0"/>
        <v>0.25</v>
      </c>
      <c r="N12" s="49">
        <f t="shared" si="0"/>
        <v>0.89400000000000002</v>
      </c>
      <c r="O12" s="49">
        <f t="shared" si="0"/>
        <v>41.29</v>
      </c>
      <c r="P12" s="49">
        <f t="shared" si="0"/>
        <v>441.6</v>
      </c>
      <c r="Q12" s="74">
        <f t="shared" si="0"/>
        <v>2.72</v>
      </c>
      <c r="R12" s="183">
        <f t="shared" si="0"/>
        <v>544.48</v>
      </c>
      <c r="S12" s="49">
        <f t="shared" si="0"/>
        <v>576.5</v>
      </c>
      <c r="T12" s="49">
        <f t="shared" si="0"/>
        <v>93.320000000000007</v>
      </c>
      <c r="U12" s="49">
        <f t="shared" si="0"/>
        <v>4.7300000000000004</v>
      </c>
      <c r="V12" s="49">
        <f t="shared" si="0"/>
        <v>778.4</v>
      </c>
      <c r="W12" s="49">
        <f t="shared" si="0"/>
        <v>2.1299999999999999E-2</v>
      </c>
      <c r="X12" s="49">
        <f t="shared" si="0"/>
        <v>4.1100000000000012E-2</v>
      </c>
      <c r="Y12" s="50">
        <f t="shared" si="0"/>
        <v>0.20800000000000002</v>
      </c>
    </row>
    <row r="13" spans="2:27" s="29" customFormat="1" ht="36" customHeight="1">
      <c r="B13" s="351"/>
      <c r="C13" s="367" t="s">
        <v>56</v>
      </c>
      <c r="D13" s="106"/>
      <c r="E13" s="116"/>
      <c r="F13" s="239" t="s">
        <v>16</v>
      </c>
      <c r="G13" s="106">
        <f>G6+G7+G9+G10+G11</f>
        <v>500</v>
      </c>
      <c r="H13" s="116"/>
      <c r="I13" s="147">
        <f t="shared" ref="I13:Y13" si="1">I6+I7+I9+I10+I11</f>
        <v>29.130000000000003</v>
      </c>
      <c r="J13" s="55">
        <f t="shared" si="1"/>
        <v>25.479999999999997</v>
      </c>
      <c r="K13" s="72">
        <f t="shared" si="1"/>
        <v>51.959999999999994</v>
      </c>
      <c r="L13" s="425">
        <f t="shared" si="1"/>
        <v>542.16</v>
      </c>
      <c r="M13" s="147">
        <f t="shared" si="1"/>
        <v>0.25</v>
      </c>
      <c r="N13" s="55">
        <f t="shared" si="1"/>
        <v>0.88400000000000001</v>
      </c>
      <c r="O13" s="55">
        <f t="shared" si="1"/>
        <v>39.78</v>
      </c>
      <c r="P13" s="55">
        <f t="shared" si="1"/>
        <v>430</v>
      </c>
      <c r="Q13" s="263">
        <f t="shared" si="1"/>
        <v>2.7600000000000002</v>
      </c>
      <c r="R13" s="147">
        <f t="shared" si="1"/>
        <v>539.94999999999993</v>
      </c>
      <c r="S13" s="55">
        <f t="shared" si="1"/>
        <v>553.71</v>
      </c>
      <c r="T13" s="55">
        <f t="shared" si="1"/>
        <v>78.540000000000006</v>
      </c>
      <c r="U13" s="55">
        <f t="shared" si="1"/>
        <v>3.9500000000000006</v>
      </c>
      <c r="V13" s="55">
        <f t="shared" si="1"/>
        <v>724.68</v>
      </c>
      <c r="W13" s="55">
        <f t="shared" si="1"/>
        <v>2.1929999999999998E-2</v>
      </c>
      <c r="X13" s="55">
        <f t="shared" si="1"/>
        <v>4.080000000000001E-2</v>
      </c>
      <c r="Y13" s="72">
        <f t="shared" si="1"/>
        <v>0.20200000000000001</v>
      </c>
    </row>
    <row r="14" spans="2:27" s="29" customFormat="1" ht="23.25" customHeight="1">
      <c r="B14" s="351"/>
      <c r="C14" s="366" t="s">
        <v>54</v>
      </c>
      <c r="D14" s="105"/>
      <c r="E14" s="285"/>
      <c r="F14" s="235" t="s">
        <v>17</v>
      </c>
      <c r="G14" s="253"/>
      <c r="H14" s="285"/>
      <c r="I14" s="122"/>
      <c r="J14" s="18"/>
      <c r="K14" s="51"/>
      <c r="L14" s="307">
        <f>L12/23.5</f>
        <v>23.82</v>
      </c>
      <c r="M14" s="122"/>
      <c r="N14" s="18"/>
      <c r="O14" s="18"/>
      <c r="P14" s="18"/>
      <c r="Q14" s="73"/>
      <c r="R14" s="122"/>
      <c r="S14" s="18"/>
      <c r="T14" s="18"/>
      <c r="U14" s="18"/>
      <c r="V14" s="18"/>
      <c r="W14" s="18"/>
      <c r="X14" s="18"/>
      <c r="Y14" s="51"/>
    </row>
    <row r="15" spans="2:27" s="29" customFormat="1" ht="23.25" customHeight="1" thickBot="1">
      <c r="B15" s="353"/>
      <c r="C15" s="371" t="s">
        <v>56</v>
      </c>
      <c r="D15" s="107"/>
      <c r="E15" s="306"/>
      <c r="F15" s="240" t="s">
        <v>17</v>
      </c>
      <c r="G15" s="107"/>
      <c r="H15" s="306"/>
      <c r="I15" s="241"/>
      <c r="J15" s="242"/>
      <c r="K15" s="243"/>
      <c r="L15" s="426">
        <f>L13/23.5</f>
        <v>23.070638297872339</v>
      </c>
      <c r="M15" s="241"/>
      <c r="N15" s="242"/>
      <c r="O15" s="242"/>
      <c r="P15" s="242"/>
      <c r="Q15" s="257"/>
      <c r="R15" s="241"/>
      <c r="S15" s="242"/>
      <c r="T15" s="242"/>
      <c r="U15" s="242"/>
      <c r="V15" s="242"/>
      <c r="W15" s="242"/>
      <c r="X15" s="242"/>
      <c r="Y15" s="243"/>
    </row>
    <row r="16" spans="2:27" ht="18.75">
      <c r="B16" s="212"/>
      <c r="C16" s="212"/>
      <c r="D16" s="168"/>
      <c r="E16" s="168"/>
      <c r="F16" s="20"/>
      <c r="G16" s="21"/>
      <c r="H16" s="8"/>
      <c r="I16" s="8"/>
      <c r="J16" s="8"/>
      <c r="K16" s="8"/>
      <c r="S16" s="261"/>
    </row>
    <row r="17" spans="2:11" ht="18.75">
      <c r="E17" s="8"/>
      <c r="F17" s="20"/>
      <c r="G17" s="21"/>
      <c r="H17" s="8"/>
      <c r="I17" s="8"/>
      <c r="J17" s="8"/>
      <c r="K17" s="8"/>
    </row>
    <row r="18" spans="2:11" ht="15.75">
      <c r="B18" s="344" t="s">
        <v>51</v>
      </c>
      <c r="C18" s="349"/>
      <c r="D18" s="349"/>
      <c r="E18" s="8"/>
      <c r="F18" s="8"/>
      <c r="G18" s="8"/>
      <c r="H18" s="8"/>
      <c r="I18" s="8"/>
      <c r="J18" s="8"/>
      <c r="K18" s="8"/>
    </row>
    <row r="19" spans="2:11" ht="15.75">
      <c r="B19" s="345" t="s">
        <v>52</v>
      </c>
      <c r="C19" s="350"/>
      <c r="D19" s="350"/>
      <c r="E19" s="8"/>
      <c r="F19" s="8"/>
      <c r="G19" s="8"/>
      <c r="H19" s="8"/>
      <c r="I19" s="8"/>
      <c r="J19" s="8"/>
      <c r="K19" s="8"/>
    </row>
    <row r="20" spans="2:11">
      <c r="F20" s="8"/>
      <c r="G20" s="8"/>
      <c r="H20" s="8"/>
      <c r="I20" s="8"/>
      <c r="J20" s="8"/>
      <c r="K20" s="8"/>
    </row>
    <row r="21" spans="2:11">
      <c r="E21" s="8"/>
      <c r="F21" s="8"/>
      <c r="G21" s="8"/>
      <c r="H21" s="8"/>
      <c r="I21" s="8"/>
      <c r="J21" s="8"/>
      <c r="K21" s="8"/>
    </row>
    <row r="22" spans="2:11">
      <c r="E22" s="8"/>
      <c r="F22" s="8"/>
      <c r="G22" s="8"/>
      <c r="H22" s="8"/>
      <c r="I22" s="8"/>
      <c r="J22" s="8"/>
      <c r="K22" s="8"/>
    </row>
    <row r="23" spans="2:11">
      <c r="E23" s="8"/>
      <c r="F23" s="8"/>
      <c r="G23" s="8"/>
      <c r="H23" s="8"/>
      <c r="I23" s="8"/>
      <c r="J23" s="8"/>
      <c r="K23" s="8"/>
    </row>
    <row r="24" spans="2:11">
      <c r="E24" s="8"/>
      <c r="F24" s="8"/>
      <c r="G24" s="8"/>
      <c r="H24" s="8"/>
      <c r="I24" s="8"/>
      <c r="J24" s="8"/>
      <c r="K24" s="8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</vt:lpstr>
      <vt:lpstr>7 день </vt:lpstr>
      <vt:lpstr>8 день </vt:lpstr>
      <vt:lpstr>9 день </vt:lpstr>
      <vt:lpstr>10 день </vt:lpstr>
      <vt:lpstr>11 день</vt:lpstr>
      <vt:lpstr>12 день </vt:lpstr>
      <vt:lpstr>13 день </vt:lpstr>
      <vt:lpstr>14 день </vt:lpstr>
      <vt:lpstr>15 день </vt:lpstr>
      <vt:lpstr>16 день </vt:lpstr>
      <vt:lpstr>17 день </vt:lpstr>
      <vt:lpstr>18 день </vt:lpstr>
      <vt:lpstr>19 день </vt:lpstr>
      <vt:lpstr>20 день </vt:lpstr>
      <vt:lpstr>'18 день '!Область_печати</vt:lpstr>
      <vt:lpstr>'7 день '!Область_печати</vt:lpstr>
      <vt:lpstr>'8 день '!Область_печати</vt:lpstr>
      <vt:lpstr>'9 день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2022-10-27T05:13:51Z</dcterms:modified>
</cp:coreProperties>
</file>